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30880" windowHeight="19380" tabRatio="843" activeTab="0"/>
  </bookViews>
  <sheets>
    <sheet name="alldataUPDATED" sheetId="1" r:id="rId1"/>
    <sheet name="allscans" sheetId="2" r:id="rId2"/>
    <sheet name="alldatalabels" sheetId="3" r:id="rId3"/>
    <sheet name="allscanslabels" sheetId="4" r:id="rId4"/>
  </sheets>
  <externalReferences>
    <externalReference r:id="rId7"/>
  </externalReferences>
  <definedNames/>
  <calcPr fullCalcOnLoad="1"/>
</workbook>
</file>

<file path=xl/comments2.xml><?xml version="1.0" encoding="utf-8"?>
<comments xmlns="http://schemas.openxmlformats.org/spreadsheetml/2006/main">
  <authors>
    <author>hyunjoo yoo</author>
    <author>Mara Mather</author>
  </authors>
  <commentList>
    <comment ref="K1" authorId="0">
      <text>
        <r>
          <rPr>
            <b/>
            <sz val="9"/>
            <rFont val="Tahoma"/>
            <family val="2"/>
          </rPr>
          <t>hyunjoo yoo:</t>
        </r>
        <r>
          <rPr>
            <sz val="9"/>
            <rFont val="Tahoma"/>
            <family val="2"/>
          </rPr>
          <t xml:space="preserve">
Natural log of LF-POWER
*LF-POWER:  Absolute Power in FFT</t>
        </r>
      </text>
    </comment>
    <comment ref="N1" authorId="0">
      <text>
        <r>
          <rPr>
            <b/>
            <sz val="9"/>
            <rFont val="Tahoma"/>
            <family val="2"/>
          </rPr>
          <t>hyunjoo yoo:</t>
        </r>
        <r>
          <rPr>
            <sz val="9"/>
            <rFont val="Tahoma"/>
            <family val="2"/>
          </rPr>
          <t xml:space="preserve">
Natural log of HF-POWER
*HF-POWER:  Absolute Power in FFT</t>
        </r>
      </text>
    </comment>
    <comment ref="AB8" authorId="1">
      <text>
        <r>
          <rPr>
            <b/>
            <sz val="9"/>
            <rFont val="Calibri"/>
            <family val="2"/>
          </rPr>
          <t>Mara Mather:</t>
        </r>
        <r>
          <rPr>
            <sz val="9"/>
            <rFont val="Calibri"/>
            <family val="2"/>
          </rPr>
          <t xml:space="preserve">
this learning scan for #4021 was originally 106.7; it was excluded as it was more than 3SD greater than average RMSSD values across all participant scans; HF and LF data were excluded on the basis of the extreme 
RMSSD.</t>
        </r>
      </text>
    </comment>
  </commentList>
</comments>
</file>

<file path=xl/comments4.xml><?xml version="1.0" encoding="utf-8"?>
<comments xmlns="http://schemas.openxmlformats.org/spreadsheetml/2006/main">
  <authors>
    <author>hyunjoo yoo</author>
  </authors>
  <commentList>
    <comment ref="A11" authorId="0">
      <text>
        <r>
          <rPr>
            <b/>
            <sz val="9"/>
            <rFont val="Tahoma"/>
            <family val="2"/>
          </rPr>
          <t>hyunjoo yoo:</t>
        </r>
        <r>
          <rPr>
            <sz val="9"/>
            <rFont val="Tahoma"/>
            <family val="2"/>
          </rPr>
          <t xml:space="preserve">
Natural log of LF-POWER
*LF-POWER:  Absolute Power in FFT</t>
        </r>
      </text>
    </comment>
    <comment ref="A14" authorId="0">
      <text>
        <r>
          <rPr>
            <b/>
            <sz val="9"/>
            <rFont val="Tahoma"/>
            <family val="2"/>
          </rPr>
          <t>hyunjoo yoo:</t>
        </r>
        <r>
          <rPr>
            <sz val="9"/>
            <rFont val="Tahoma"/>
            <family val="2"/>
          </rPr>
          <t xml:space="preserve">
Natural log of HF-POWER
*HF-POWER:  Absolute Power in FFT</t>
        </r>
      </text>
    </comment>
  </commentList>
</comments>
</file>

<file path=xl/sharedStrings.xml><?xml version="1.0" encoding="utf-8"?>
<sst xmlns="http://schemas.openxmlformats.org/spreadsheetml/2006/main" count="468" uniqueCount="119">
  <si>
    <t>RMSSD during detection scan 5</t>
  </si>
  <si>
    <t>RMSSD during fear conditioning scan</t>
  </si>
  <si>
    <t>RR during detection scan 2</t>
  </si>
  <si>
    <t>RR during detection scan 3</t>
  </si>
  <si>
    <t>RR during detection scan 4</t>
  </si>
  <si>
    <t>RR during detection scan 5</t>
  </si>
  <si>
    <t>RR during fear conditioning scan</t>
  </si>
  <si>
    <t>RR during detection scan 1</t>
  </si>
  <si>
    <t>LF during detection scan 2</t>
  </si>
  <si>
    <t>LF during detection scan 3</t>
  </si>
  <si>
    <t>LF during detection scan 4</t>
  </si>
  <si>
    <t>LF during detection scan 5</t>
  </si>
  <si>
    <t>LF during fear conditioning scan</t>
  </si>
  <si>
    <t>LF during detection scan 1</t>
  </si>
  <si>
    <t>HF during detection scan 2</t>
  </si>
  <si>
    <t>HF during detection scan 3</t>
  </si>
  <si>
    <t>HF during detection scan 4</t>
  </si>
  <si>
    <t>HF during detection scan 5</t>
  </si>
  <si>
    <t>HF during fear conditioning scan</t>
  </si>
  <si>
    <t>HF during detection scan 1</t>
  </si>
  <si>
    <t>number of scans excluded on basis of HRV quality</t>
  </si>
  <si>
    <t>HF average across all detection scans</t>
  </si>
  <si>
    <t>LF average across all detection scans</t>
  </si>
  <si>
    <t>signal intensity from LC</t>
  </si>
  <si>
    <t>Trait Anxiety</t>
  </si>
  <si>
    <t>State Anxiety</t>
  </si>
  <si>
    <t>Root mean squared successive differences across all available scans</t>
  </si>
  <si>
    <t>RMSSD from the detection task scans</t>
  </si>
  <si>
    <t>RMSSD from the fear conditioning scan</t>
  </si>
  <si>
    <t>LF from the detection task scans</t>
  </si>
  <si>
    <t>LF from the fear conditioning scan</t>
  </si>
  <si>
    <t>HF from the detection task scans</t>
  </si>
  <si>
    <t>HF from the fear conditioning scan</t>
  </si>
  <si>
    <t>number of scans excluded based on HRV data quality</t>
  </si>
  <si>
    <t>high frequency HRV average</t>
  </si>
  <si>
    <t>low frequency HRV average</t>
  </si>
  <si>
    <t>Natural log of LF-POWER; *LF-POWER:  Absolute Power in FFT</t>
  </si>
  <si>
    <t>Natural log of HF-POWER; *HF-POWER:  Absolute Power in FFT</t>
  </si>
  <si>
    <t>RMSSD during detection scan 1</t>
  </si>
  <si>
    <t>RMSSD during detection scan 2</t>
  </si>
  <si>
    <t>RMSSD during detection scan 3</t>
  </si>
  <si>
    <t>RMSSD during detection scan 4</t>
  </si>
  <si>
    <t xml:space="preserve"> </t>
  </si>
  <si>
    <t>AVG_LC_CNR</t>
  </si>
  <si>
    <t>Avg_Right_LC_CNR</t>
  </si>
  <si>
    <t>Avg_Left_LC_CNR</t>
  </si>
  <si>
    <t>scansexcluded</t>
  </si>
  <si>
    <t>morethan2scansexcluded</t>
  </si>
  <si>
    <t>morethan1scanexcluded</t>
  </si>
  <si>
    <t>RMSSDdetectAVG</t>
  </si>
  <si>
    <t>ID</t>
  </si>
  <si>
    <t>age</t>
  </si>
  <si>
    <t>Age</t>
  </si>
  <si>
    <t>Trait_Anx</t>
  </si>
  <si>
    <t>State_Anx</t>
  </si>
  <si>
    <t>Gender_Code</t>
  </si>
  <si>
    <t>AVG_PT</t>
  </si>
  <si>
    <t>Avg_LC_notnorm</t>
  </si>
  <si>
    <t>OA</t>
  </si>
  <si>
    <t>YA</t>
  </si>
  <si>
    <t>RMSSD_mean</t>
  </si>
  <si>
    <t>RMSSDlearning</t>
  </si>
  <si>
    <t>LF_avg</t>
  </si>
  <si>
    <t>LF_detect</t>
  </si>
  <si>
    <t>Lflearning</t>
  </si>
  <si>
    <t>HF_detect</t>
  </si>
  <si>
    <t>HFlearning</t>
  </si>
  <si>
    <t>HF_avg</t>
  </si>
  <si>
    <t>AVG_LC</t>
  </si>
  <si>
    <t>RMSSD</t>
  </si>
  <si>
    <t>RMSSD_Detection</t>
  </si>
  <si>
    <t>RMSSD_Learning</t>
  </si>
  <si>
    <t>LF_power</t>
  </si>
  <si>
    <t>LF_power_detection</t>
  </si>
  <si>
    <t>LF_power_Learning</t>
  </si>
  <si>
    <t>HF_power</t>
  </si>
  <si>
    <t>HF_power_detection</t>
  </si>
  <si>
    <t>HF_power_learning</t>
  </si>
  <si>
    <t>R1_RR</t>
  </si>
  <si>
    <t>R2_RR</t>
  </si>
  <si>
    <t>R3_RR</t>
  </si>
  <si>
    <t>R4_RR</t>
  </si>
  <si>
    <t>R5_RR</t>
  </si>
  <si>
    <t>Learning_RR</t>
  </si>
  <si>
    <t>R1_RMSSD</t>
  </si>
  <si>
    <t>R2_RMSSD</t>
  </si>
  <si>
    <t>R3_RMSSD</t>
  </si>
  <si>
    <t>R4_RMSSD</t>
  </si>
  <si>
    <t>R5_RMSSD</t>
  </si>
  <si>
    <t>Learning_RMSSD</t>
  </si>
  <si>
    <t>RR_mean</t>
  </si>
  <si>
    <t>RMSSD_mean</t>
  </si>
  <si>
    <t>RR_SD</t>
  </si>
  <si>
    <t>RMSSD_SD</t>
  </si>
  <si>
    <t>RMSSD_avgdetect</t>
  </si>
  <si>
    <t>LF_R1_ln</t>
  </si>
  <si>
    <t>LF_R2_ln</t>
  </si>
  <si>
    <t>LF_R3_ln</t>
  </si>
  <si>
    <t>LF_R4_ln</t>
  </si>
  <si>
    <t>LF_R5_ln</t>
  </si>
  <si>
    <t>LF_Learning_ln</t>
  </si>
  <si>
    <t>LF_detection_ln</t>
  </si>
  <si>
    <t>HF_R1_ln</t>
  </si>
  <si>
    <t>HF_R2_ln</t>
  </si>
  <si>
    <t>HF_R3_ln</t>
  </si>
  <si>
    <t>HF_R4_ln</t>
  </si>
  <si>
    <t>HF_R5_ln</t>
  </si>
  <si>
    <t>HF_Learning_ln</t>
  </si>
  <si>
    <t>HF_detection_ln</t>
  </si>
  <si>
    <t>HF_power_log</t>
  </si>
  <si>
    <t>blanks</t>
  </si>
  <si>
    <t xml:space="preserve"> </t>
  </si>
  <si>
    <t>Explanation</t>
  </si>
  <si>
    <t>OA = older adults; YA= younger adults</t>
  </si>
  <si>
    <t>1=male, 2=female</t>
  </si>
  <si>
    <t>LC contrast to noise ratio value for left LC</t>
  </si>
  <si>
    <t>LC contrast to noise ratio value for right LC</t>
  </si>
  <si>
    <t>average CNR across right and left LC</t>
  </si>
  <si>
    <t>signal intensity from control region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</si>
</sst>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0.000"/>
    <numFmt numFmtId="170" formatCode="m/d/yyyy"/>
    <numFmt numFmtId="171" formatCode="0.0000"/>
  </numFmts>
  <fonts count="26">
    <font>
      <sz val="12"/>
      <color indexed="8"/>
      <name val="Calibri"/>
      <family val="2"/>
    </font>
    <font>
      <sz val="12"/>
      <color indexed="8"/>
      <name val="Arial"/>
      <family val="0"/>
    </font>
    <font>
      <sz val="8"/>
      <name val="Verdana"/>
      <family val="0"/>
    </font>
    <font>
      <u val="single"/>
      <sz val="12"/>
      <color indexed="12"/>
      <name val="Calibri"/>
      <family val="2"/>
    </font>
    <font>
      <u val="single"/>
      <sz val="12"/>
      <color indexed="61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name val="Calibri"/>
      <family val="2"/>
    </font>
    <font>
      <sz val="9"/>
      <name val="Calibri"/>
      <family val="2"/>
    </font>
    <font>
      <b/>
      <sz val="8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6" fillId="16" borderId="0" applyNumberFormat="0" applyBorder="0" applyAlignment="0" applyProtection="0"/>
    <xf numFmtId="0" fontId="7" fillId="11" borderId="1" applyNumberFormat="0" applyAlignment="0" applyProtection="0"/>
    <xf numFmtId="0" fontId="8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3" borderId="1" applyNumberFormat="0" applyAlignment="0" applyProtection="0"/>
    <xf numFmtId="0" fontId="15" fillId="0" borderId="6" applyNumberFormat="0" applyFill="0" applyAlignment="0" applyProtection="0"/>
    <xf numFmtId="0" fontId="16" fillId="19" borderId="0" applyNumberFormat="0" applyBorder="0" applyAlignment="0" applyProtection="0"/>
    <xf numFmtId="0" fontId="0" fillId="20" borderId="7" applyNumberFormat="0" applyFont="0" applyAlignment="0" applyProtection="0"/>
    <xf numFmtId="0" fontId="17" fillId="11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1" fillId="8" borderId="0" xfId="0" applyFont="1" applyFill="1" applyAlignment="1">
      <alignment/>
    </xf>
    <xf numFmtId="0" fontId="0" fillId="8" borderId="0" xfId="0" applyFont="1" applyFill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/>
    </xf>
    <xf numFmtId="0" fontId="0" fillId="21" borderId="11" xfId="0" applyFill="1" applyBorder="1" applyAlignment="1">
      <alignment/>
    </xf>
    <xf numFmtId="0" fontId="0" fillId="22" borderId="11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 vertical="center"/>
    </xf>
    <xf numFmtId="0" fontId="0" fillId="21" borderId="0" xfId="0" applyFill="1" applyBorder="1" applyAlignment="1">
      <alignment/>
    </xf>
    <xf numFmtId="171" fontId="0" fillId="0" borderId="0" xfId="0" applyNumberFormat="1" applyBorder="1" applyAlignment="1">
      <alignment/>
    </xf>
    <xf numFmtId="171" fontId="0" fillId="0" borderId="0" xfId="0" applyNumberFormat="1" applyFill="1" applyBorder="1" applyAlignment="1">
      <alignment vertical="center"/>
    </xf>
    <xf numFmtId="171" fontId="0" fillId="0" borderId="13" xfId="0" applyNumberFormat="1" applyBorder="1" applyAlignment="1">
      <alignment/>
    </xf>
    <xf numFmtId="171" fontId="0" fillId="22" borderId="0" xfId="0" applyNumberFormat="1" applyFill="1" applyBorder="1" applyAlignment="1">
      <alignment/>
    </xf>
    <xf numFmtId="171" fontId="0" fillId="0" borderId="14" xfId="0" applyNumberFormat="1" applyBorder="1" applyAlignment="1">
      <alignment/>
    </xf>
    <xf numFmtId="171" fontId="0" fillId="0" borderId="15" xfId="0" applyNumberFormat="1" applyFill="1" applyBorder="1" applyAlignment="1">
      <alignment vertical="center"/>
    </xf>
    <xf numFmtId="171" fontId="0" fillId="0" borderId="16" xfId="0" applyNumberFormat="1" applyBorder="1" applyAlignment="1">
      <alignment/>
    </xf>
    <xf numFmtId="171" fontId="0" fillId="22" borderId="15" xfId="0" applyNumberFormat="1" applyFill="1" applyBorder="1" applyAlignment="1">
      <alignment/>
    </xf>
    <xf numFmtId="171" fontId="0" fillId="0" borderId="15" xfId="0" applyNumberFormat="1" applyBorder="1" applyAlignment="1">
      <alignment/>
    </xf>
    <xf numFmtId="171" fontId="0" fillId="0" borderId="17" xfId="0" applyNumberFormat="1" applyBorder="1" applyAlignment="1">
      <alignment/>
    </xf>
    <xf numFmtId="0" fontId="0" fillId="21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m2010\MMfiles\_CurrentProjects\L_HyunJoo\2016_LC_HRV\LC-HRV_DataAnalysis\2016_12_LCcombinedDATA_forJuli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dataUPDATED"/>
      <sheetName val="correl HFpower"/>
      <sheetName val="allscans"/>
      <sheetName val="exclusioncounts"/>
      <sheetName val="SDs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tabSelected="1" workbookViewId="0" topLeftCell="A1">
      <pane xSplit="7" ySplit="1" topLeftCell="H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E15" sqref="E15"/>
    </sheetView>
  </sheetViews>
  <sheetFormatPr defaultColWidth="1.875" defaultRowHeight="15.75"/>
  <cols>
    <col min="1" max="23" width="9.625" style="0" customWidth="1"/>
  </cols>
  <sheetData>
    <row r="1" spans="1:23" ht="15">
      <c r="A1" s="1" t="s">
        <v>50</v>
      </c>
      <c r="B1" s="1" t="s">
        <v>51</v>
      </c>
      <c r="C1" s="2" t="s">
        <v>55</v>
      </c>
      <c r="D1" s="2" t="s">
        <v>52</v>
      </c>
      <c r="E1" s="5" t="s">
        <v>45</v>
      </c>
      <c r="F1" s="6" t="s">
        <v>44</v>
      </c>
      <c r="G1" s="2" t="s">
        <v>43</v>
      </c>
      <c r="H1" t="s">
        <v>56</v>
      </c>
      <c r="I1" t="s">
        <v>57</v>
      </c>
      <c r="J1" s="2" t="s">
        <v>53</v>
      </c>
      <c r="K1" s="2" t="s">
        <v>54</v>
      </c>
      <c r="L1" s="4" t="s">
        <v>60</v>
      </c>
      <c r="M1" s="4" t="s">
        <v>49</v>
      </c>
      <c r="N1" s="4" t="s">
        <v>61</v>
      </c>
      <c r="O1" s="4" t="s">
        <v>62</v>
      </c>
      <c r="P1" s="4" t="s">
        <v>63</v>
      </c>
      <c r="Q1" s="4" t="s">
        <v>64</v>
      </c>
      <c r="R1" s="4" t="s">
        <v>67</v>
      </c>
      <c r="S1" s="4" t="s">
        <v>65</v>
      </c>
      <c r="T1" s="4" t="s">
        <v>66</v>
      </c>
      <c r="U1" t="s">
        <v>46</v>
      </c>
      <c r="V1" t="s">
        <v>47</v>
      </c>
      <c r="W1" t="s">
        <v>48</v>
      </c>
    </row>
    <row r="2" spans="1:23" ht="15">
      <c r="A2" s="3">
        <v>4008</v>
      </c>
      <c r="B2" s="3" t="s">
        <v>58</v>
      </c>
      <c r="C2" s="2">
        <v>1</v>
      </c>
      <c r="D2" s="2">
        <v>65</v>
      </c>
      <c r="E2" s="5">
        <v>0.219497241</v>
      </c>
      <c r="F2" s="6">
        <v>0.087676272</v>
      </c>
      <c r="G2" s="2">
        <v>0.1535867565910485</v>
      </c>
      <c r="H2">
        <v>326.2</v>
      </c>
      <c r="I2">
        <v>376.3</v>
      </c>
      <c r="J2" s="2">
        <v>45</v>
      </c>
      <c r="K2" s="2">
        <v>39</v>
      </c>
      <c r="L2" s="2">
        <v>26.90233333333333</v>
      </c>
      <c r="M2" s="2">
        <v>26.90233333333333</v>
      </c>
      <c r="N2" s="2" t="s">
        <v>42</v>
      </c>
      <c r="O2" s="2">
        <v>5.150037600906656</v>
      </c>
      <c r="P2" s="2">
        <v>5.150037600906656</v>
      </c>
      <c r="Q2" s="2" t="s">
        <v>42</v>
      </c>
      <c r="R2" s="2">
        <v>5.223240486969323</v>
      </c>
      <c r="S2" s="2">
        <v>5.223240486969323</v>
      </c>
      <c r="T2" s="2" t="s">
        <v>42</v>
      </c>
      <c r="U2">
        <v>3</v>
      </c>
      <c r="V2">
        <v>1</v>
      </c>
      <c r="W2">
        <v>1</v>
      </c>
    </row>
    <row r="3" spans="1:23" ht="15">
      <c r="A3" s="3">
        <v>4011</v>
      </c>
      <c r="B3" s="3" t="s">
        <v>58</v>
      </c>
      <c r="C3" s="2">
        <v>2</v>
      </c>
      <c r="D3" s="2">
        <v>73</v>
      </c>
      <c r="E3" s="5">
        <v>0.167708291</v>
      </c>
      <c r="F3" s="6">
        <v>0.068406014</v>
      </c>
      <c r="G3" s="2">
        <v>0.1180571524075533</v>
      </c>
      <c r="H3">
        <v>287.91499999999996</v>
      </c>
      <c r="I3">
        <v>321.9</v>
      </c>
      <c r="J3" s="2">
        <v>30</v>
      </c>
      <c r="K3" s="2">
        <v>28</v>
      </c>
      <c r="L3" s="2">
        <v>18.3</v>
      </c>
      <c r="M3" s="2">
        <v>18.78</v>
      </c>
      <c r="N3" s="2">
        <v>15.9</v>
      </c>
      <c r="O3" s="2">
        <v>5.256796729508552</v>
      </c>
      <c r="P3" s="2">
        <v>5.411665290016179</v>
      </c>
      <c r="Q3" s="2">
        <v>4.482453926970411</v>
      </c>
      <c r="R3" s="2">
        <v>5.028993952854871</v>
      </c>
      <c r="S3" s="2">
        <v>5.079794455724171</v>
      </c>
      <c r="T3" s="2">
        <v>4.774991438508371</v>
      </c>
      <c r="U3">
        <v>0</v>
      </c>
      <c r="V3">
        <v>0</v>
      </c>
      <c r="W3">
        <v>0</v>
      </c>
    </row>
    <row r="4" spans="1:23" ht="15">
      <c r="A4" s="3">
        <v>4015</v>
      </c>
      <c r="B4" s="1" t="s">
        <v>58</v>
      </c>
      <c r="C4" s="2">
        <v>1</v>
      </c>
      <c r="D4" s="2">
        <v>63</v>
      </c>
      <c r="E4" s="5">
        <v>0.320783361</v>
      </c>
      <c r="F4" s="6">
        <v>0.23212388</v>
      </c>
      <c r="G4" s="2">
        <v>0.2764536207681797</v>
      </c>
      <c r="H4">
        <v>329.35</v>
      </c>
      <c r="I4">
        <v>420.4</v>
      </c>
      <c r="J4" s="2">
        <v>27</v>
      </c>
      <c r="K4" s="2">
        <v>31</v>
      </c>
      <c r="L4" s="2">
        <v>15.779999999999998</v>
      </c>
      <c r="M4" s="2">
        <v>15.779999999999998</v>
      </c>
      <c r="N4" s="2" t="s">
        <v>42</v>
      </c>
      <c r="O4" s="2">
        <v>5.864274395580144</v>
      </c>
      <c r="P4" s="2">
        <v>5.864274395580144</v>
      </c>
      <c r="Q4" s="2" t="s">
        <v>42</v>
      </c>
      <c r="R4" s="2">
        <v>4.50476187884463</v>
      </c>
      <c r="S4" s="2">
        <v>4.50476187884463</v>
      </c>
      <c r="T4" s="2" t="s">
        <v>42</v>
      </c>
      <c r="U4">
        <v>1</v>
      </c>
      <c r="V4">
        <v>0</v>
      </c>
      <c r="W4">
        <v>0</v>
      </c>
    </row>
    <row r="5" spans="1:23" ht="15">
      <c r="A5" s="3">
        <v>4017</v>
      </c>
      <c r="B5" s="1" t="s">
        <v>58</v>
      </c>
      <c r="C5" s="2">
        <v>2</v>
      </c>
      <c r="D5" s="2">
        <v>67</v>
      </c>
      <c r="E5" s="5">
        <v>0.269792373</v>
      </c>
      <c r="F5" s="6">
        <v>0.095434662</v>
      </c>
      <c r="G5" s="2">
        <v>0.1826135173433553</v>
      </c>
      <c r="H5">
        <v>324.62</v>
      </c>
      <c r="I5">
        <v>383.9</v>
      </c>
      <c r="J5" s="2">
        <v>25</v>
      </c>
      <c r="K5" s="2">
        <v>38</v>
      </c>
      <c r="L5" s="2">
        <v>13.966666666666669</v>
      </c>
      <c r="M5" s="2">
        <v>13.780000000000001</v>
      </c>
      <c r="N5" s="2">
        <v>14.9</v>
      </c>
      <c r="O5" s="2">
        <v>6.763167270016484</v>
      </c>
      <c r="P5" s="2">
        <v>6.79195309883026</v>
      </c>
      <c r="Q5" s="2">
        <v>6.6192381259476045</v>
      </c>
      <c r="R5" s="2">
        <v>4.612294915129752</v>
      </c>
      <c r="S5" s="2">
        <v>4.624827477004272</v>
      </c>
      <c r="T5" s="2">
        <v>4.5496321057571505</v>
      </c>
      <c r="U5">
        <v>0</v>
      </c>
      <c r="V5">
        <v>0</v>
      </c>
      <c r="W5">
        <v>0</v>
      </c>
    </row>
    <row r="6" spans="1:23" ht="15">
      <c r="A6" s="3">
        <v>4018</v>
      </c>
      <c r="B6" s="1" t="s">
        <v>58</v>
      </c>
      <c r="C6" s="2">
        <v>2</v>
      </c>
      <c r="D6" s="2">
        <v>62</v>
      </c>
      <c r="E6" s="5">
        <v>0.173060338</v>
      </c>
      <c r="F6" s="6">
        <v>0.144780195</v>
      </c>
      <c r="G6" s="2">
        <v>0.15892026622198419</v>
      </c>
      <c r="H6">
        <v>353.605</v>
      </c>
      <c r="I6">
        <v>409.8</v>
      </c>
      <c r="J6" s="2">
        <v>20</v>
      </c>
      <c r="K6" s="2">
        <v>21</v>
      </c>
      <c r="L6" s="2">
        <v>24.88333333333333</v>
      </c>
      <c r="M6" s="2">
        <v>24.52</v>
      </c>
      <c r="N6" s="2">
        <v>26.7</v>
      </c>
      <c r="O6" s="2">
        <v>6.496231908070584</v>
      </c>
      <c r="P6" s="2">
        <v>6.602742270819304</v>
      </c>
      <c r="Q6" s="2">
        <v>5.9636800943269845</v>
      </c>
      <c r="R6" s="2">
        <v>5.530035875309495</v>
      </c>
      <c r="S6" s="2">
        <v>5.423484386055122</v>
      </c>
      <c r="T6" s="2">
        <v>6.062793321581358</v>
      </c>
      <c r="U6">
        <v>0</v>
      </c>
      <c r="V6">
        <v>0</v>
      </c>
      <c r="W6">
        <v>0</v>
      </c>
    </row>
    <row r="7" spans="1:23" ht="15">
      <c r="A7" s="3">
        <v>4020</v>
      </c>
      <c r="B7" s="1" t="s">
        <v>58</v>
      </c>
      <c r="C7" s="2">
        <v>1</v>
      </c>
      <c r="D7" s="2">
        <v>70</v>
      </c>
      <c r="E7" s="5">
        <v>0.223990904</v>
      </c>
      <c r="F7" s="6">
        <v>0.109152928</v>
      </c>
      <c r="G7" s="2">
        <v>0.1665719158612848</v>
      </c>
      <c r="H7">
        <v>351.8</v>
      </c>
      <c r="I7">
        <v>410.4</v>
      </c>
      <c r="J7" s="2">
        <v>33</v>
      </c>
      <c r="K7" s="2">
        <v>31</v>
      </c>
      <c r="L7" s="2">
        <v>37.1995</v>
      </c>
      <c r="M7" s="2">
        <v>37.1995</v>
      </c>
      <c r="N7" s="2" t="s">
        <v>42</v>
      </c>
      <c r="O7" s="2">
        <v>5.266892903099909</v>
      </c>
      <c r="P7" s="2">
        <v>5.266892903099909</v>
      </c>
      <c r="Q7" s="2" t="s">
        <v>42</v>
      </c>
      <c r="R7" s="2">
        <v>5.383419267788906</v>
      </c>
      <c r="S7" s="2">
        <v>5.383419267788906</v>
      </c>
      <c r="T7" s="2" t="s">
        <v>42</v>
      </c>
      <c r="U7">
        <v>4</v>
      </c>
      <c r="V7">
        <v>1</v>
      </c>
      <c r="W7">
        <v>1</v>
      </c>
    </row>
    <row r="8" spans="1:23" ht="15">
      <c r="A8" s="3">
        <v>4021</v>
      </c>
      <c r="B8" s="1" t="s">
        <v>58</v>
      </c>
      <c r="C8" s="2">
        <v>2</v>
      </c>
      <c r="D8" s="2">
        <v>65</v>
      </c>
      <c r="E8" s="5">
        <v>0.19882483</v>
      </c>
      <c r="F8" s="6">
        <v>0.09462905</v>
      </c>
      <c r="G8" s="2">
        <v>0.14672693989411917</v>
      </c>
      <c r="H8">
        <v>295.355</v>
      </c>
      <c r="I8">
        <v>338.54999999999995</v>
      </c>
      <c r="J8" s="2">
        <v>38</v>
      </c>
      <c r="K8" s="2">
        <v>20</v>
      </c>
      <c r="L8" s="2">
        <v>24.175</v>
      </c>
      <c r="M8" s="2">
        <v>24.175</v>
      </c>
      <c r="N8" s="2" t="s">
        <v>42</v>
      </c>
      <c r="O8" s="2">
        <v>6.84034876428114</v>
      </c>
      <c r="P8" s="2">
        <v>6.84034876428114</v>
      </c>
      <c r="Q8" s="2" t="s">
        <v>42</v>
      </c>
      <c r="R8" s="2">
        <v>4.402411628637612</v>
      </c>
      <c r="S8" s="2">
        <v>4.402411628637612</v>
      </c>
      <c r="T8" s="2" t="s">
        <v>42</v>
      </c>
      <c r="U8">
        <v>2</v>
      </c>
      <c r="V8">
        <v>0</v>
      </c>
      <c r="W8">
        <v>1</v>
      </c>
    </row>
    <row r="9" spans="1:23" ht="15">
      <c r="A9" s="3">
        <v>4025</v>
      </c>
      <c r="B9" s="1" t="s">
        <v>58</v>
      </c>
      <c r="C9" s="2">
        <v>1</v>
      </c>
      <c r="D9" s="2">
        <v>70</v>
      </c>
      <c r="E9" s="5">
        <v>0.239719769</v>
      </c>
      <c r="F9" s="6">
        <v>0.147730734</v>
      </c>
      <c r="G9" s="2">
        <v>0.19372525129454765</v>
      </c>
      <c r="H9">
        <v>328.3</v>
      </c>
      <c r="I9">
        <v>391.9</v>
      </c>
      <c r="J9" s="2">
        <v>33</v>
      </c>
      <c r="K9" s="2">
        <v>28</v>
      </c>
      <c r="L9" s="2">
        <v>21.280666666666665</v>
      </c>
      <c r="M9" s="2">
        <v>21.246</v>
      </c>
      <c r="N9" s="2">
        <v>21.454</v>
      </c>
      <c r="O9" s="2">
        <v>6.014895691428237</v>
      </c>
      <c r="P9" s="2">
        <v>5.855726333584855</v>
      </c>
      <c r="Q9" s="2">
        <v>6.8107424806451515</v>
      </c>
      <c r="R9" s="2">
        <v>4.930422725485656</v>
      </c>
      <c r="S9" s="2">
        <v>4.837377787755551</v>
      </c>
      <c r="T9" s="2">
        <v>5.39564741413618</v>
      </c>
      <c r="U9">
        <v>0</v>
      </c>
      <c r="V9">
        <v>0</v>
      </c>
      <c r="W9">
        <v>0</v>
      </c>
    </row>
    <row r="10" spans="1:23" ht="15">
      <c r="A10" s="3">
        <v>4027</v>
      </c>
      <c r="B10" s="1" t="s">
        <v>58</v>
      </c>
      <c r="C10" s="2">
        <v>1</v>
      </c>
      <c r="D10" s="2">
        <v>72</v>
      </c>
      <c r="E10" s="5">
        <v>0.335470085</v>
      </c>
      <c r="F10" s="6">
        <v>0.129964806</v>
      </c>
      <c r="G10" s="2">
        <v>0.23271744595274008</v>
      </c>
      <c r="H10">
        <v>318.24</v>
      </c>
      <c r="I10">
        <v>392.3</v>
      </c>
      <c r="J10" s="2">
        <v>29</v>
      </c>
      <c r="K10" s="2">
        <v>26</v>
      </c>
      <c r="L10" s="2">
        <v>28.478333333333335</v>
      </c>
      <c r="M10" s="2">
        <v>28.819499999999998</v>
      </c>
      <c r="N10" s="2">
        <v>27.796</v>
      </c>
      <c r="O10" s="2">
        <v>6.073443959012553</v>
      </c>
      <c r="P10" s="2">
        <v>5.798377307775759</v>
      </c>
      <c r="Q10" s="2">
        <v>6.623577261486139</v>
      </c>
      <c r="R10" s="2">
        <v>4.956365506602365</v>
      </c>
      <c r="S10" s="2">
        <v>4.899538353703488</v>
      </c>
      <c r="T10" s="2">
        <v>5.070019812400121</v>
      </c>
      <c r="U10">
        <v>3</v>
      </c>
      <c r="V10">
        <v>1</v>
      </c>
      <c r="W10">
        <v>1</v>
      </c>
    </row>
    <row r="11" spans="1:23" ht="15">
      <c r="A11" s="3">
        <v>4028</v>
      </c>
      <c r="B11" s="1" t="s">
        <v>58</v>
      </c>
      <c r="C11" s="2">
        <v>1</v>
      </c>
      <c r="D11" s="2">
        <v>69</v>
      </c>
      <c r="E11" s="5">
        <v>0.258013292</v>
      </c>
      <c r="F11" s="6">
        <v>0.206257719</v>
      </c>
      <c r="G11" s="2">
        <v>0.23213550549902956</v>
      </c>
      <c r="H11">
        <v>340.06</v>
      </c>
      <c r="I11">
        <v>419</v>
      </c>
      <c r="J11" s="2">
        <v>21</v>
      </c>
      <c r="K11" s="2">
        <v>23</v>
      </c>
      <c r="L11" s="2">
        <v>19.1465</v>
      </c>
      <c r="M11" s="2">
        <v>18.679</v>
      </c>
      <c r="N11" s="2">
        <v>19.614</v>
      </c>
      <c r="O11" s="2">
        <v>6.186333443153723</v>
      </c>
      <c r="P11" s="2">
        <v>6.202728067474837</v>
      </c>
      <c r="Q11" s="2">
        <v>6.16993881883261</v>
      </c>
      <c r="R11" s="2">
        <v>3.65488320115918</v>
      </c>
      <c r="S11" s="2">
        <v>1.8823838392684658</v>
      </c>
      <c r="T11" s="2">
        <v>5.4273825630498935</v>
      </c>
      <c r="U11">
        <v>4</v>
      </c>
      <c r="V11">
        <v>1</v>
      </c>
      <c r="W11">
        <v>1</v>
      </c>
    </row>
    <row r="12" spans="1:23" ht="15">
      <c r="A12" s="3">
        <v>4029</v>
      </c>
      <c r="B12" s="1" t="s">
        <v>58</v>
      </c>
      <c r="C12" s="2">
        <v>1</v>
      </c>
      <c r="D12" s="2">
        <v>75</v>
      </c>
      <c r="E12" s="5">
        <v>0.271888863</v>
      </c>
      <c r="F12" s="6">
        <v>0.079850572</v>
      </c>
      <c r="G12" s="2">
        <v>0.17586971748774227</v>
      </c>
      <c r="H12">
        <v>342.64</v>
      </c>
      <c r="I12">
        <v>402.9</v>
      </c>
      <c r="J12" s="2">
        <v>20</v>
      </c>
      <c r="K12" s="2">
        <v>20</v>
      </c>
      <c r="L12" s="2">
        <v>29.48333333333333</v>
      </c>
      <c r="M12" s="2">
        <v>29.959999999999997</v>
      </c>
      <c r="N12" s="2">
        <v>27.1</v>
      </c>
      <c r="O12" s="2">
        <v>6.135037673450102</v>
      </c>
      <c r="P12" s="2">
        <v>6.092782925063296</v>
      </c>
      <c r="Q12" s="2">
        <v>6.346311415384131</v>
      </c>
      <c r="R12" s="2">
        <v>5.346913388793108</v>
      </c>
      <c r="S12" s="2">
        <v>5.419736725597119</v>
      </c>
      <c r="T12" s="2">
        <v>4.9827967047730475</v>
      </c>
      <c r="U12">
        <v>0</v>
      </c>
      <c r="V12">
        <v>0</v>
      </c>
      <c r="W12">
        <v>0</v>
      </c>
    </row>
    <row r="13" spans="1:23" ht="15">
      <c r="A13" s="3">
        <v>4030</v>
      </c>
      <c r="B13" s="1" t="s">
        <v>58</v>
      </c>
      <c r="C13" s="2">
        <v>1</v>
      </c>
      <c r="D13" s="2">
        <v>60</v>
      </c>
      <c r="E13" s="5">
        <v>0.168527655</v>
      </c>
      <c r="F13" s="6">
        <v>0.145806284</v>
      </c>
      <c r="G13" s="2">
        <v>0.15716696961828103</v>
      </c>
      <c r="H13">
        <v>308.08</v>
      </c>
      <c r="I13">
        <v>356.5</v>
      </c>
      <c r="J13" s="2">
        <v>21</v>
      </c>
      <c r="K13" s="2">
        <v>21</v>
      </c>
      <c r="L13" s="2">
        <v>15.153166666666666</v>
      </c>
      <c r="M13" s="2">
        <v>15.5838</v>
      </c>
      <c r="N13" s="2">
        <v>13</v>
      </c>
      <c r="O13" s="2">
        <v>6.923745469322955</v>
      </c>
      <c r="P13" s="2">
        <v>7.078837345357934</v>
      </c>
      <c r="Q13" s="2">
        <v>6.148286089148061</v>
      </c>
      <c r="R13" s="2">
        <v>4.583147604575135</v>
      </c>
      <c r="S13" s="2">
        <v>4.6418219963362075</v>
      </c>
      <c r="T13" s="2">
        <v>4.289775645769774</v>
      </c>
      <c r="U13">
        <v>0</v>
      </c>
      <c r="V13">
        <v>0</v>
      </c>
      <c r="W13">
        <v>0</v>
      </c>
    </row>
    <row r="14" spans="1:23" ht="15">
      <c r="A14" s="3">
        <v>4032</v>
      </c>
      <c r="B14" s="1" t="s">
        <v>58</v>
      </c>
      <c r="C14" s="2">
        <v>2</v>
      </c>
      <c r="D14" s="2">
        <v>72</v>
      </c>
      <c r="E14" s="5">
        <v>0.115626175</v>
      </c>
      <c r="F14" s="6">
        <v>0.073169866</v>
      </c>
      <c r="G14" s="2">
        <v>0.09439802053741156</v>
      </c>
      <c r="H14">
        <v>292.22</v>
      </c>
      <c r="I14">
        <v>319.8</v>
      </c>
      <c r="J14" s="2">
        <v>27</v>
      </c>
      <c r="K14" s="2">
        <v>36</v>
      </c>
      <c r="L14" s="2">
        <v>28.683333333333337</v>
      </c>
      <c r="M14" s="2">
        <v>28.96</v>
      </c>
      <c r="N14" s="2">
        <v>27.3</v>
      </c>
      <c r="O14" s="2">
        <v>6.424610651464854</v>
      </c>
      <c r="P14" s="2">
        <v>6.51365549334322</v>
      </c>
      <c r="Q14" s="2">
        <v>5.979386442073031</v>
      </c>
      <c r="R14" s="2">
        <v>5.678716137118847</v>
      </c>
      <c r="S14" s="2">
        <v>5.7907544027150974</v>
      </c>
      <c r="T14" s="2">
        <v>5.118524809137591</v>
      </c>
      <c r="U14">
        <v>0</v>
      </c>
      <c r="V14">
        <v>0</v>
      </c>
      <c r="W14">
        <v>0</v>
      </c>
    </row>
    <row r="15" spans="1:23" ht="15">
      <c r="A15" s="3">
        <v>4034</v>
      </c>
      <c r="B15" s="1" t="s">
        <v>58</v>
      </c>
      <c r="C15" s="2">
        <v>2</v>
      </c>
      <c r="D15" s="2">
        <v>73</v>
      </c>
      <c r="E15" s="5">
        <v>0.141655335</v>
      </c>
      <c r="F15" s="6">
        <v>0.170898388</v>
      </c>
      <c r="G15" s="2">
        <v>0.15627686130046808</v>
      </c>
      <c r="H15">
        <v>310.9527725</v>
      </c>
      <c r="I15">
        <v>359.54999999999995</v>
      </c>
      <c r="J15" s="2">
        <v>27</v>
      </c>
      <c r="K15" s="2">
        <v>28</v>
      </c>
      <c r="L15" s="2">
        <v>21.4</v>
      </c>
      <c r="M15" s="2">
        <v>22.125</v>
      </c>
      <c r="N15" s="2">
        <v>18.5</v>
      </c>
      <c r="O15" s="2">
        <v>5.7920371632645855</v>
      </c>
      <c r="P15" s="2">
        <v>5.916641338243834</v>
      </c>
      <c r="Q15" s="2">
        <v>5.293620463347592</v>
      </c>
      <c r="R15" s="2">
        <v>5.014333255144864</v>
      </c>
      <c r="S15" s="2">
        <v>5.237382460883698</v>
      </c>
      <c r="T15" s="2">
        <v>4.122136432189532</v>
      </c>
      <c r="U15">
        <v>1</v>
      </c>
      <c r="V15">
        <v>0</v>
      </c>
      <c r="W15">
        <v>0</v>
      </c>
    </row>
    <row r="16" spans="1:23" ht="15">
      <c r="A16" s="3">
        <v>4035</v>
      </c>
      <c r="B16" s="1" t="s">
        <v>58</v>
      </c>
      <c r="C16" s="2">
        <v>2</v>
      </c>
      <c r="D16" s="2">
        <v>60</v>
      </c>
      <c r="E16" s="5">
        <v>0.207018064</v>
      </c>
      <c r="F16" s="6">
        <v>0.162506028</v>
      </c>
      <c r="G16" s="2">
        <v>0.1847620460699581</v>
      </c>
      <c r="H16">
        <v>269.59</v>
      </c>
      <c r="I16">
        <v>319.4</v>
      </c>
      <c r="J16" s="2">
        <v>28</v>
      </c>
      <c r="K16" s="2">
        <v>28</v>
      </c>
      <c r="L16" s="2">
        <v>16.794</v>
      </c>
      <c r="M16" s="2">
        <v>16.794</v>
      </c>
      <c r="N16" s="2" t="s">
        <v>42</v>
      </c>
      <c r="O16" s="2">
        <v>5.187529569237518</v>
      </c>
      <c r="P16" s="2">
        <v>5.187529569237518</v>
      </c>
      <c r="Q16" s="2" t="s">
        <v>42</v>
      </c>
      <c r="R16" s="2">
        <v>4.70408297015667</v>
      </c>
      <c r="S16" s="2">
        <v>4.70408297015667</v>
      </c>
      <c r="T16" s="2" t="s">
        <v>42</v>
      </c>
      <c r="U16">
        <v>3</v>
      </c>
      <c r="V16">
        <v>1</v>
      </c>
      <c r="W16">
        <v>1</v>
      </c>
    </row>
    <row r="17" spans="1:23" ht="15">
      <c r="A17" s="3">
        <v>4036</v>
      </c>
      <c r="B17" s="1" t="s">
        <v>58</v>
      </c>
      <c r="C17" s="2">
        <v>1</v>
      </c>
      <c r="D17" s="2">
        <v>72</v>
      </c>
      <c r="E17" s="5">
        <v>0.254829498</v>
      </c>
      <c r="F17" s="6">
        <v>0.180357243</v>
      </c>
      <c r="G17" s="2">
        <v>0.21759337028948988</v>
      </c>
      <c r="H17">
        <v>357.18</v>
      </c>
      <c r="I17">
        <v>434.9</v>
      </c>
      <c r="J17" s="2">
        <v>21</v>
      </c>
      <c r="K17" s="2">
        <v>26</v>
      </c>
      <c r="L17" s="2">
        <v>13.5425</v>
      </c>
      <c r="M17" s="2">
        <v>14.066666666666668</v>
      </c>
      <c r="N17" s="2">
        <v>11.97</v>
      </c>
      <c r="O17" s="2">
        <v>6.372203082862142</v>
      </c>
      <c r="P17" s="2">
        <v>6.348956543350429</v>
      </c>
      <c r="Q17" s="2">
        <v>6.44194270139728</v>
      </c>
      <c r="R17" s="2">
        <v>3.8806384668054075</v>
      </c>
      <c r="S17" s="2">
        <v>4.178518541504549</v>
      </c>
      <c r="T17" s="2">
        <v>2.986998242707982</v>
      </c>
      <c r="U17">
        <v>2</v>
      </c>
      <c r="V17">
        <v>0</v>
      </c>
      <c r="W17">
        <v>1</v>
      </c>
    </row>
    <row r="18" spans="1:23" ht="15">
      <c r="A18" s="3">
        <v>4038</v>
      </c>
      <c r="B18" s="1" t="s">
        <v>58</v>
      </c>
      <c r="C18" s="2">
        <v>2</v>
      </c>
      <c r="D18" s="2">
        <v>63</v>
      </c>
      <c r="E18" s="5">
        <v>0.283613104</v>
      </c>
      <c r="F18" s="6">
        <v>0.133200228</v>
      </c>
      <c r="G18" s="2">
        <v>0.20840666609299074</v>
      </c>
      <c r="H18">
        <v>355.515</v>
      </c>
      <c r="I18">
        <v>429.25</v>
      </c>
      <c r="J18" s="2">
        <v>21</v>
      </c>
      <c r="K18" s="2">
        <v>22</v>
      </c>
      <c r="L18" s="2">
        <v>16.733333333333334</v>
      </c>
      <c r="M18" s="2">
        <v>16.34</v>
      </c>
      <c r="N18" s="2">
        <v>18.7</v>
      </c>
      <c r="O18" s="2">
        <v>6.142347334005348</v>
      </c>
      <c r="P18" s="2">
        <v>6.1070102743292605</v>
      </c>
      <c r="Q18" s="2">
        <v>6.319032632385783</v>
      </c>
      <c r="R18" s="2">
        <v>4.357770287938981</v>
      </c>
      <c r="S18" s="2">
        <v>4.3613797306413895</v>
      </c>
      <c r="T18" s="2">
        <v>4.3397230744269395</v>
      </c>
      <c r="U18">
        <v>0</v>
      </c>
      <c r="V18">
        <v>0</v>
      </c>
      <c r="W18">
        <v>0</v>
      </c>
    </row>
    <row r="19" spans="1:23" ht="15">
      <c r="A19" s="3">
        <v>4039</v>
      </c>
      <c r="B19" s="1" t="s">
        <v>58</v>
      </c>
      <c r="C19" s="2">
        <v>1</v>
      </c>
      <c r="D19" s="2">
        <v>71</v>
      </c>
      <c r="E19" s="5">
        <v>0.318345904</v>
      </c>
      <c r="F19" s="6">
        <v>0.149297097</v>
      </c>
      <c r="G19" s="2">
        <v>0.23382150089513687</v>
      </c>
      <c r="H19">
        <v>340.73</v>
      </c>
      <c r="I19">
        <v>420.4</v>
      </c>
      <c r="J19" s="2">
        <v>20</v>
      </c>
      <c r="K19" s="2">
        <v>20</v>
      </c>
      <c r="L19" s="2">
        <v>13.9</v>
      </c>
      <c r="M19" s="2">
        <v>13.9</v>
      </c>
      <c r="N19" s="2" t="s">
        <v>42</v>
      </c>
      <c r="O19" s="2">
        <v>6.4966804898495</v>
      </c>
      <c r="P19" s="2">
        <v>6.4966804898495</v>
      </c>
      <c r="Q19" s="2" t="s">
        <v>42</v>
      </c>
      <c r="R19" s="2">
        <v>3.9862109642750787</v>
      </c>
      <c r="S19" s="2">
        <v>3.9862109642750787</v>
      </c>
      <c r="T19" s="2" t="s">
        <v>42</v>
      </c>
      <c r="U19">
        <v>1</v>
      </c>
      <c r="V19">
        <v>0</v>
      </c>
      <c r="W19">
        <v>0</v>
      </c>
    </row>
    <row r="20" spans="1:23" ht="15">
      <c r="A20" s="3">
        <v>8999</v>
      </c>
      <c r="B20" s="1" t="s">
        <v>59</v>
      </c>
      <c r="C20" s="2">
        <v>1</v>
      </c>
      <c r="D20" s="2">
        <v>34</v>
      </c>
      <c r="E20" s="5">
        <v>0.218320733</v>
      </c>
      <c r="F20" s="6">
        <v>0.194399726</v>
      </c>
      <c r="G20" s="2">
        <v>0.2063602295579601</v>
      </c>
      <c r="H20">
        <v>334.395</v>
      </c>
      <c r="I20">
        <v>403.4</v>
      </c>
      <c r="J20" s="2">
        <v>42</v>
      </c>
      <c r="K20" s="2">
        <v>41</v>
      </c>
      <c r="L20" s="2">
        <v>26.860000000000003</v>
      </c>
      <c r="M20" s="2">
        <v>27.625</v>
      </c>
      <c r="N20" s="2">
        <v>23.8</v>
      </c>
      <c r="O20" s="2">
        <v>6.124719608677835</v>
      </c>
      <c r="P20" s="2">
        <v>6.253790093117509</v>
      </c>
      <c r="Q20" s="2">
        <v>5.608437670919141</v>
      </c>
      <c r="R20" s="2">
        <v>5.78325817018833</v>
      </c>
      <c r="S20" s="2">
        <v>5.808423725181425</v>
      </c>
      <c r="T20" s="2">
        <v>5.6825959502159495</v>
      </c>
      <c r="U20">
        <v>1</v>
      </c>
      <c r="V20">
        <v>0</v>
      </c>
      <c r="W20">
        <v>0</v>
      </c>
    </row>
    <row r="21" spans="1:23" ht="15">
      <c r="A21" s="3">
        <v>9001</v>
      </c>
      <c r="B21" s="1" t="s">
        <v>59</v>
      </c>
      <c r="C21" s="2">
        <v>2</v>
      </c>
      <c r="D21" s="2">
        <v>28</v>
      </c>
      <c r="E21" s="5">
        <v>0.122615257</v>
      </c>
      <c r="F21" s="6">
        <v>0.161222392</v>
      </c>
      <c r="G21" s="2">
        <v>0.14191882473864978</v>
      </c>
      <c r="H21">
        <v>398.89</v>
      </c>
      <c r="I21">
        <v>455.5</v>
      </c>
      <c r="J21" s="2">
        <v>23</v>
      </c>
      <c r="K21" s="2">
        <v>20</v>
      </c>
      <c r="L21" s="2">
        <v>23.119999999999997</v>
      </c>
      <c r="M21" s="2">
        <v>22.875</v>
      </c>
      <c r="N21" s="2">
        <v>24.1</v>
      </c>
      <c r="O21" s="2">
        <v>5.505947244437677</v>
      </c>
      <c r="P21" s="2">
        <v>5.486387475849514</v>
      </c>
      <c r="Q21" s="2">
        <v>5.584186318790331</v>
      </c>
      <c r="R21" s="2">
        <v>5.662882104908258</v>
      </c>
      <c r="S21" s="2">
        <v>5.623873908783419</v>
      </c>
      <c r="T21" s="2">
        <v>5.818914889407612</v>
      </c>
      <c r="U21">
        <v>1</v>
      </c>
      <c r="V21">
        <v>0</v>
      </c>
      <c r="W21">
        <v>0</v>
      </c>
    </row>
    <row r="22" spans="1:23" ht="15">
      <c r="A22" s="3">
        <v>9003</v>
      </c>
      <c r="B22" s="1" t="s">
        <v>59</v>
      </c>
      <c r="C22" s="2">
        <v>2</v>
      </c>
      <c r="D22" s="2">
        <v>19</v>
      </c>
      <c r="E22" s="5">
        <v>0.197384553</v>
      </c>
      <c r="F22" s="6">
        <v>0.091586069</v>
      </c>
      <c r="G22" s="2">
        <v>0.14448531081142446</v>
      </c>
      <c r="H22">
        <v>440.46</v>
      </c>
      <c r="I22">
        <v>504.1</v>
      </c>
      <c r="J22" s="2">
        <v>40</v>
      </c>
      <c r="K22" s="2">
        <v>46</v>
      </c>
      <c r="L22" s="2">
        <v>32.13333333333333</v>
      </c>
      <c r="M22" s="2">
        <v>32.120000000000005</v>
      </c>
      <c r="N22" s="2">
        <v>32.2</v>
      </c>
      <c r="O22" s="2">
        <v>5.803910273080537</v>
      </c>
      <c r="P22" s="2">
        <v>5.7210576119892895</v>
      </c>
      <c r="Q22" s="2">
        <v>6.21817357853678</v>
      </c>
      <c r="R22" s="2">
        <v>5.7078201221436755</v>
      </c>
      <c r="S22" s="2">
        <v>5.657568766792023</v>
      </c>
      <c r="T22" s="2">
        <v>5.959076898901937</v>
      </c>
      <c r="U22">
        <v>0</v>
      </c>
      <c r="V22">
        <v>0</v>
      </c>
      <c r="W22">
        <v>0</v>
      </c>
    </row>
    <row r="23" spans="1:23" ht="15">
      <c r="A23" s="3">
        <v>9004</v>
      </c>
      <c r="B23" s="1" t="s">
        <v>59</v>
      </c>
      <c r="C23" s="2">
        <v>2</v>
      </c>
      <c r="D23" s="2">
        <v>29</v>
      </c>
      <c r="E23" s="5">
        <v>0.103098502</v>
      </c>
      <c r="F23" s="6">
        <v>0.039702037</v>
      </c>
      <c r="G23" s="2">
        <v>0.07140026943497908</v>
      </c>
      <c r="H23">
        <v>378.57</v>
      </c>
      <c r="I23">
        <v>405.6</v>
      </c>
      <c r="J23" s="2">
        <v>37</v>
      </c>
      <c r="K23" s="2">
        <v>32</v>
      </c>
      <c r="L23" s="2">
        <v>24.016666666666666</v>
      </c>
      <c r="M23" s="2">
        <v>23.619999999999997</v>
      </c>
      <c r="N23" s="2">
        <v>26</v>
      </c>
      <c r="O23" s="2">
        <v>5.592347780297367</v>
      </c>
      <c r="P23" s="2">
        <v>5.575273187923755</v>
      </c>
      <c r="Q23" s="2">
        <v>5.677720742165432</v>
      </c>
      <c r="R23" s="2">
        <v>5.696900900967878</v>
      </c>
      <c r="S23" s="2">
        <v>5.640225793566805</v>
      </c>
      <c r="T23" s="2">
        <v>5.980276437973244</v>
      </c>
      <c r="U23">
        <v>0</v>
      </c>
      <c r="V23">
        <v>0</v>
      </c>
      <c r="W23">
        <v>0</v>
      </c>
    </row>
    <row r="24" spans="1:23" ht="15">
      <c r="A24" s="3">
        <v>9005</v>
      </c>
      <c r="B24" s="1" t="s">
        <v>59</v>
      </c>
      <c r="C24" s="2">
        <v>2</v>
      </c>
      <c r="D24" s="2">
        <v>21</v>
      </c>
      <c r="E24" s="5">
        <v>0.15451928</v>
      </c>
      <c r="F24" s="6">
        <v>0.084514199</v>
      </c>
      <c r="G24" s="2">
        <v>0.11951673911816182</v>
      </c>
      <c r="H24">
        <v>354.26</v>
      </c>
      <c r="I24">
        <v>396.6</v>
      </c>
      <c r="J24" s="2">
        <v>54</v>
      </c>
      <c r="K24" s="2">
        <v>50</v>
      </c>
      <c r="L24" s="2">
        <v>28.25</v>
      </c>
      <c r="M24" s="2">
        <v>27.580000000000002</v>
      </c>
      <c r="N24" s="2">
        <v>31.6</v>
      </c>
      <c r="O24" s="2">
        <v>5.35942764710128</v>
      </c>
      <c r="P24" s="2">
        <v>5.450896699628888</v>
      </c>
      <c r="Q24" s="2">
        <v>4.902082384463237</v>
      </c>
      <c r="R24" s="2">
        <v>5.679845191260301</v>
      </c>
      <c r="S24" s="2">
        <v>5.648293159136703</v>
      </c>
      <c r="T24" s="2">
        <v>5.8376053518782935</v>
      </c>
      <c r="U24">
        <v>0</v>
      </c>
      <c r="V24">
        <v>0</v>
      </c>
      <c r="W24">
        <v>0</v>
      </c>
    </row>
    <row r="25" spans="1:23" ht="15">
      <c r="A25" s="3">
        <v>9006</v>
      </c>
      <c r="B25" s="1" t="s">
        <v>59</v>
      </c>
      <c r="C25" s="2">
        <v>2</v>
      </c>
      <c r="D25" s="2">
        <v>21</v>
      </c>
      <c r="E25" s="5">
        <v>0.102522474</v>
      </c>
      <c r="F25" s="6">
        <v>0.114153481</v>
      </c>
      <c r="G25" s="2">
        <v>0.10833797765877537</v>
      </c>
      <c r="H25">
        <v>412.69</v>
      </c>
      <c r="I25">
        <v>457.4</v>
      </c>
      <c r="J25" s="2">
        <v>38</v>
      </c>
      <c r="K25" s="2">
        <v>41</v>
      </c>
      <c r="L25" s="2">
        <v>29.433333333333334</v>
      </c>
      <c r="M25" s="2">
        <v>29.24</v>
      </c>
      <c r="N25" s="2">
        <v>30.4</v>
      </c>
      <c r="O25" s="2">
        <v>5.571454738840761</v>
      </c>
      <c r="P25" s="2">
        <v>5.637813773005717</v>
      </c>
      <c r="Q25" s="2">
        <v>5.239659568015988</v>
      </c>
      <c r="R25" s="2">
        <v>5.729792169034113</v>
      </c>
      <c r="S25" s="2">
        <v>5.671773934728321</v>
      </c>
      <c r="T25" s="2">
        <v>6.0198833405630685</v>
      </c>
      <c r="U25">
        <v>0</v>
      </c>
      <c r="V25">
        <v>0</v>
      </c>
      <c r="W25">
        <v>0</v>
      </c>
    </row>
    <row r="26" spans="1:23" ht="15">
      <c r="A26" s="3">
        <v>9007</v>
      </c>
      <c r="B26" s="1" t="s">
        <v>59</v>
      </c>
      <c r="C26" s="2">
        <v>2</v>
      </c>
      <c r="D26" s="2">
        <v>21</v>
      </c>
      <c r="E26" s="5">
        <v>0.153359474</v>
      </c>
      <c r="F26" s="6">
        <v>0.078439435</v>
      </c>
      <c r="G26" s="2">
        <v>0.11589945452190901</v>
      </c>
      <c r="H26">
        <v>405.69</v>
      </c>
      <c r="I26">
        <v>452.85</v>
      </c>
      <c r="J26" s="2">
        <v>34</v>
      </c>
      <c r="K26" s="2">
        <v>39</v>
      </c>
      <c r="L26" s="2">
        <v>28.966666666666665</v>
      </c>
      <c r="M26" s="2">
        <v>29.439999999999998</v>
      </c>
      <c r="N26" s="2">
        <v>26.6</v>
      </c>
      <c r="O26" s="2">
        <v>6.328554996946899</v>
      </c>
      <c r="P26" s="2">
        <v>6.2080756831750765</v>
      </c>
      <c r="Q26" s="2">
        <v>6.930951565806009</v>
      </c>
      <c r="R26" s="2">
        <v>5.292873012639581</v>
      </c>
      <c r="S26" s="2">
        <v>5.287135983186489</v>
      </c>
      <c r="T26" s="2">
        <v>5.321558159905041</v>
      </c>
      <c r="U26">
        <v>0</v>
      </c>
      <c r="V26">
        <v>0</v>
      </c>
      <c r="W26">
        <v>0</v>
      </c>
    </row>
    <row r="27" spans="1:23" ht="15">
      <c r="A27" s="3">
        <v>9008</v>
      </c>
      <c r="B27" s="1" t="s">
        <v>59</v>
      </c>
      <c r="C27" s="2">
        <v>2</v>
      </c>
      <c r="D27" s="2">
        <v>18</v>
      </c>
      <c r="E27" s="5">
        <v>0.354443309</v>
      </c>
      <c r="F27" s="6">
        <v>0.166496425</v>
      </c>
      <c r="G27" s="2">
        <v>0.26046986721144016</v>
      </c>
      <c r="H27">
        <v>391.6</v>
      </c>
      <c r="I27">
        <v>493.6</v>
      </c>
      <c r="J27" s="2">
        <v>40</v>
      </c>
      <c r="K27" s="2">
        <v>29</v>
      </c>
      <c r="L27" s="2">
        <v>25.950000000000003</v>
      </c>
      <c r="M27" s="2">
        <v>25.920000000000005</v>
      </c>
      <c r="N27" s="2">
        <v>26.1</v>
      </c>
      <c r="O27" s="2">
        <v>5.766370021743278</v>
      </c>
      <c r="P27" s="2">
        <v>5.813606309145001</v>
      </c>
      <c r="Q27" s="2">
        <v>5.5301885847346615</v>
      </c>
      <c r="R27" s="2">
        <v>5.605684609721166</v>
      </c>
      <c r="S27" s="2">
        <v>5.577688991135429</v>
      </c>
      <c r="T27" s="2">
        <v>5.74566270264985</v>
      </c>
      <c r="U27">
        <v>0</v>
      </c>
      <c r="V27">
        <v>0</v>
      </c>
      <c r="W27">
        <v>0</v>
      </c>
    </row>
    <row r="28" spans="1:23" ht="15">
      <c r="A28" s="3">
        <v>9009</v>
      </c>
      <c r="B28" s="1" t="s">
        <v>59</v>
      </c>
      <c r="C28" s="2">
        <v>1</v>
      </c>
      <c r="D28" s="2">
        <v>20</v>
      </c>
      <c r="E28" s="5">
        <v>0.158040868</v>
      </c>
      <c r="F28" s="6">
        <v>0.130392418</v>
      </c>
      <c r="G28" s="2">
        <v>0.1442166426794203</v>
      </c>
      <c r="H28">
        <v>361.645</v>
      </c>
      <c r="I28">
        <v>413.8</v>
      </c>
      <c r="J28" s="2">
        <v>34</v>
      </c>
      <c r="K28" s="2">
        <v>54</v>
      </c>
      <c r="L28" s="2">
        <v>27.96666666666667</v>
      </c>
      <c r="M28" s="2">
        <v>28.2</v>
      </c>
      <c r="N28" s="2">
        <v>26.8</v>
      </c>
      <c r="O28" s="2">
        <v>5.737398990082311</v>
      </c>
      <c r="P28" s="2">
        <v>5.785443716815709</v>
      </c>
      <c r="Q28" s="2">
        <v>5.497175356415316</v>
      </c>
      <c r="R28" s="2">
        <v>5.846334787781554</v>
      </c>
      <c r="S28" s="2">
        <v>5.863220492271283</v>
      </c>
      <c r="T28" s="2">
        <v>5.76190626533291</v>
      </c>
      <c r="U28">
        <v>0</v>
      </c>
      <c r="V28">
        <v>0</v>
      </c>
      <c r="W28">
        <v>0</v>
      </c>
    </row>
    <row r="29" spans="1:23" ht="15">
      <c r="A29" s="3">
        <v>9010</v>
      </c>
      <c r="B29" s="1" t="s">
        <v>59</v>
      </c>
      <c r="C29" s="2">
        <v>1</v>
      </c>
      <c r="D29" s="2">
        <v>27</v>
      </c>
      <c r="E29" s="5">
        <v>0.184903454</v>
      </c>
      <c r="F29" s="6">
        <v>0.103132765</v>
      </c>
      <c r="G29" s="2">
        <v>0.14401810946477026</v>
      </c>
      <c r="H29">
        <v>331.41999999999996</v>
      </c>
      <c r="I29">
        <v>379.15</v>
      </c>
      <c r="J29" s="2">
        <v>34</v>
      </c>
      <c r="K29" s="2">
        <v>35</v>
      </c>
      <c r="L29" s="2">
        <v>29.36883333333334</v>
      </c>
      <c r="M29" s="2">
        <v>29.541200000000003</v>
      </c>
      <c r="N29" s="2">
        <v>28.507</v>
      </c>
      <c r="O29" s="2">
        <v>5.9802314572923905</v>
      </c>
      <c r="P29" s="2">
        <v>5.9860516870277864</v>
      </c>
      <c r="Q29" s="2">
        <v>5.951130308615413</v>
      </c>
      <c r="R29" s="2">
        <v>5.74588433026966</v>
      </c>
      <c r="S29" s="2">
        <v>5.857717924654173</v>
      </c>
      <c r="T29" s="2">
        <v>5.186716358347089</v>
      </c>
      <c r="U29">
        <v>0</v>
      </c>
      <c r="V29">
        <v>0</v>
      </c>
      <c r="W29">
        <v>0</v>
      </c>
    </row>
    <row r="30" spans="1:23" ht="15">
      <c r="A30" s="3">
        <v>9011</v>
      </c>
      <c r="B30" s="1" t="s">
        <v>59</v>
      </c>
      <c r="C30" s="2">
        <v>2</v>
      </c>
      <c r="D30" s="2">
        <v>20</v>
      </c>
      <c r="E30" s="5">
        <v>0.174466387</v>
      </c>
      <c r="F30" s="6">
        <v>0.132790979</v>
      </c>
      <c r="G30" s="2">
        <v>0.15362868288187187</v>
      </c>
      <c r="H30">
        <v>306.655</v>
      </c>
      <c r="I30">
        <v>353.79999999999995</v>
      </c>
      <c r="J30" s="2">
        <v>28</v>
      </c>
      <c r="K30" s="2">
        <v>55</v>
      </c>
      <c r="L30" s="2">
        <v>31.516666666666666</v>
      </c>
      <c r="M30" s="2">
        <v>31.48</v>
      </c>
      <c r="N30" s="2">
        <v>31.7</v>
      </c>
      <c r="O30" s="2">
        <v>5.472376000076111</v>
      </c>
      <c r="P30" s="2">
        <v>5.399484760415291</v>
      </c>
      <c r="Q30" s="2">
        <v>5.836832198380215</v>
      </c>
      <c r="R30" s="2">
        <v>5.85659322248276</v>
      </c>
      <c r="S30" s="2">
        <v>5.829049322538559</v>
      </c>
      <c r="T30" s="2">
        <v>5.9943127222037695</v>
      </c>
      <c r="U30">
        <v>0</v>
      </c>
      <c r="V30">
        <v>0</v>
      </c>
      <c r="W30">
        <v>0</v>
      </c>
    </row>
    <row r="31" spans="1:23" ht="15">
      <c r="A31" s="3">
        <v>9012</v>
      </c>
      <c r="B31" s="1" t="s">
        <v>59</v>
      </c>
      <c r="C31" s="2">
        <v>2</v>
      </c>
      <c r="D31" s="2">
        <v>20</v>
      </c>
      <c r="E31" s="5">
        <v>0.132729378</v>
      </c>
      <c r="F31" s="6">
        <v>0.070458376</v>
      </c>
      <c r="G31" s="2">
        <v>0.10159387710868928</v>
      </c>
      <c r="H31">
        <v>351.255</v>
      </c>
      <c r="I31">
        <v>386.95</v>
      </c>
      <c r="J31" s="2">
        <v>25</v>
      </c>
      <c r="K31" s="2">
        <v>57</v>
      </c>
      <c r="L31" s="2">
        <v>25.716666666666665</v>
      </c>
      <c r="M31" s="2">
        <v>25.52</v>
      </c>
      <c r="N31" s="2">
        <v>26.7</v>
      </c>
      <c r="O31" s="2">
        <v>5.121515080354395</v>
      </c>
      <c r="P31" s="2">
        <v>5.185308353327942</v>
      </c>
      <c r="Q31" s="2">
        <v>4.802548715486657</v>
      </c>
      <c r="R31" s="2">
        <v>5.422574131599401</v>
      </c>
      <c r="S31" s="2">
        <v>5.3672114135470395</v>
      </c>
      <c r="T31" s="2">
        <v>5.699387721861208</v>
      </c>
      <c r="U31">
        <v>0</v>
      </c>
      <c r="V31">
        <v>0</v>
      </c>
      <c r="W31">
        <v>0</v>
      </c>
    </row>
    <row r="32" spans="1:23" ht="15">
      <c r="A32" s="3">
        <v>9014</v>
      </c>
      <c r="B32" s="1" t="s">
        <v>59</v>
      </c>
      <c r="C32" s="2">
        <v>1</v>
      </c>
      <c r="D32" s="2">
        <v>21</v>
      </c>
      <c r="E32" s="5">
        <v>0.248659668</v>
      </c>
      <c r="F32" s="6">
        <v>0.168278138</v>
      </c>
      <c r="G32" s="2">
        <v>0.20846890284831654</v>
      </c>
      <c r="H32">
        <v>400.59000000000003</v>
      </c>
      <c r="I32">
        <v>484.1</v>
      </c>
      <c r="J32" s="2">
        <v>52</v>
      </c>
      <c r="K32" s="2">
        <v>44</v>
      </c>
      <c r="L32" s="2">
        <v>20.21666666666667</v>
      </c>
      <c r="M32" s="2">
        <v>20.380000000000003</v>
      </c>
      <c r="N32" s="2">
        <v>19.4</v>
      </c>
      <c r="O32" s="2">
        <v>5.4662878419921155</v>
      </c>
      <c r="P32" s="2">
        <v>5.394842191276035</v>
      </c>
      <c r="Q32" s="2">
        <v>5.823516095572517</v>
      </c>
      <c r="R32" s="2">
        <v>4.7637075887611</v>
      </c>
      <c r="S32" s="2">
        <v>4.809578680826641</v>
      </c>
      <c r="T32" s="2">
        <v>4.53435212843339</v>
      </c>
      <c r="U32">
        <v>0</v>
      </c>
      <c r="V32">
        <v>0</v>
      </c>
      <c r="W32">
        <v>0</v>
      </c>
    </row>
    <row r="33" spans="1:23" ht="15">
      <c r="A33" s="3">
        <v>9015</v>
      </c>
      <c r="B33" s="1" t="s">
        <v>59</v>
      </c>
      <c r="C33" s="2">
        <v>1</v>
      </c>
      <c r="D33" s="2">
        <v>20</v>
      </c>
      <c r="E33" s="5">
        <v>0.138980085</v>
      </c>
      <c r="F33" s="6">
        <v>0.126496561</v>
      </c>
      <c r="G33" s="2">
        <v>0.13273832301876823</v>
      </c>
      <c r="H33">
        <v>390.655</v>
      </c>
      <c r="I33">
        <v>442.5</v>
      </c>
      <c r="J33" s="2">
        <v>30</v>
      </c>
      <c r="K33" s="2">
        <v>32</v>
      </c>
      <c r="L33" s="2">
        <v>23.675</v>
      </c>
      <c r="M33" s="2">
        <v>23.96666666666667</v>
      </c>
      <c r="N33" s="2">
        <v>22.8</v>
      </c>
      <c r="O33" s="2">
        <v>6.456053765720483</v>
      </c>
      <c r="P33" s="2">
        <v>6.490033655379938</v>
      </c>
      <c r="Q33" s="2">
        <v>6.3541140967421175</v>
      </c>
      <c r="R33" s="2">
        <v>5.5841000850357485</v>
      </c>
      <c r="S33" s="2">
        <v>5.693971685462929</v>
      </c>
      <c r="T33" s="2">
        <v>5.254485283754206</v>
      </c>
      <c r="U33">
        <v>2</v>
      </c>
      <c r="V33">
        <v>0</v>
      </c>
      <c r="W33">
        <v>1</v>
      </c>
    </row>
    <row r="34" spans="1:23" ht="15">
      <c r="A34" s="3">
        <v>9016</v>
      </c>
      <c r="B34" s="1" t="s">
        <v>59</v>
      </c>
      <c r="C34" s="2">
        <v>1</v>
      </c>
      <c r="D34" s="2">
        <v>23</v>
      </c>
      <c r="E34" s="5">
        <v>0.109175817</v>
      </c>
      <c r="F34" s="6">
        <v>0.139972233</v>
      </c>
      <c r="G34" s="2">
        <v>0.12457402499053397</v>
      </c>
      <c r="H34">
        <v>396.15</v>
      </c>
      <c r="I34">
        <v>445.5</v>
      </c>
      <c r="J34" s="2">
        <v>37</v>
      </c>
      <c r="K34" s="2">
        <v>32</v>
      </c>
      <c r="L34" s="2">
        <v>28.78</v>
      </c>
      <c r="M34" s="2">
        <v>28.675</v>
      </c>
      <c r="N34" s="2">
        <v>29.2</v>
      </c>
      <c r="O34" s="2">
        <v>6.369084216908545</v>
      </c>
      <c r="P34" s="2">
        <v>6.311660605155238</v>
      </c>
      <c r="Q34" s="2">
        <v>6.598778663921774</v>
      </c>
      <c r="R34" s="2">
        <v>5.482264876402672</v>
      </c>
      <c r="S34" s="2">
        <v>5.494839606489656</v>
      </c>
      <c r="T34" s="2">
        <v>5.431965956054737</v>
      </c>
      <c r="U34">
        <v>1</v>
      </c>
      <c r="V34">
        <v>0</v>
      </c>
      <c r="W34">
        <v>0</v>
      </c>
    </row>
    <row r="35" spans="1:23" ht="15">
      <c r="A35" s="3">
        <v>9017</v>
      </c>
      <c r="B35" s="1" t="s">
        <v>59</v>
      </c>
      <c r="C35" s="2">
        <v>1</v>
      </c>
      <c r="D35" s="2">
        <v>21</v>
      </c>
      <c r="E35" s="5">
        <v>0.211329905</v>
      </c>
      <c r="F35" s="6">
        <v>0.144181833</v>
      </c>
      <c r="G35" s="2">
        <v>0.1777558687947986</v>
      </c>
      <c r="H35">
        <v>375.29</v>
      </c>
      <c r="I35">
        <v>442</v>
      </c>
      <c r="J35" s="2">
        <v>38</v>
      </c>
      <c r="K35" s="2">
        <v>48</v>
      </c>
      <c r="L35" s="2">
        <v>20.950000000000003</v>
      </c>
      <c r="M35" s="2">
        <v>20.066666666666666</v>
      </c>
      <c r="N35" s="2">
        <v>23.6</v>
      </c>
      <c r="O35" s="2">
        <v>5.179921816969184</v>
      </c>
      <c r="P35" s="2">
        <v>4.865184003224781</v>
      </c>
      <c r="Q35" s="2">
        <v>6.124135258202395</v>
      </c>
      <c r="R35" s="2">
        <v>4.440603144214013</v>
      </c>
      <c r="S35" s="2">
        <v>4.157810075435401</v>
      </c>
      <c r="T35" s="2">
        <v>5.288982350549849</v>
      </c>
      <c r="U35">
        <v>2</v>
      </c>
      <c r="V35">
        <v>0</v>
      </c>
      <c r="W35">
        <v>1</v>
      </c>
    </row>
    <row r="36" spans="1:23" ht="15">
      <c r="A36" s="3">
        <v>9019</v>
      </c>
      <c r="B36" s="1" t="s">
        <v>59</v>
      </c>
      <c r="C36" s="2">
        <v>1</v>
      </c>
      <c r="D36" s="2">
        <v>20</v>
      </c>
      <c r="E36" s="5">
        <v>0.264199187</v>
      </c>
      <c r="F36" s="6">
        <v>0.035941001</v>
      </c>
      <c r="G36" s="2">
        <v>0.15007009400895538</v>
      </c>
      <c r="H36">
        <v>353.110594</v>
      </c>
      <c r="I36">
        <v>406.1</v>
      </c>
      <c r="J36" s="2">
        <v>58</v>
      </c>
      <c r="K36" s="2">
        <v>31</v>
      </c>
      <c r="L36" s="2">
        <v>27.883333333333336</v>
      </c>
      <c r="M36" s="2">
        <v>28.26</v>
      </c>
      <c r="N36" s="2">
        <v>26</v>
      </c>
      <c r="O36" s="2">
        <v>5.84659865046551</v>
      </c>
      <c r="P36" s="2">
        <v>5.811584471871858</v>
      </c>
      <c r="Q36" s="2">
        <v>6.021669543433772</v>
      </c>
      <c r="R36" s="2">
        <v>5.4688922695740985</v>
      </c>
      <c r="S36" s="2">
        <v>5.468104797314685</v>
      </c>
      <c r="T36" s="2">
        <v>5.472829630871167</v>
      </c>
      <c r="U36">
        <v>0</v>
      </c>
      <c r="V36">
        <v>0</v>
      </c>
      <c r="W36">
        <v>0</v>
      </c>
    </row>
    <row r="37" spans="1:23" ht="15">
      <c r="A37" s="3">
        <v>9020</v>
      </c>
      <c r="B37" s="1" t="s">
        <v>59</v>
      </c>
      <c r="C37" s="2">
        <v>1</v>
      </c>
      <c r="D37" s="2">
        <v>27</v>
      </c>
      <c r="E37" s="5">
        <v>0.235369913</v>
      </c>
      <c r="F37" s="6">
        <v>0.175238913</v>
      </c>
      <c r="G37" s="2">
        <v>0.20530441318586928</v>
      </c>
      <c r="H37">
        <v>372.52</v>
      </c>
      <c r="I37">
        <v>449</v>
      </c>
      <c r="J37" s="2">
        <v>34</v>
      </c>
      <c r="K37" s="2">
        <v>57</v>
      </c>
      <c r="L37" s="2">
        <v>13.333333333333334</v>
      </c>
      <c r="M37" s="2">
        <v>13.280000000000001</v>
      </c>
      <c r="N37" s="2">
        <v>13.6</v>
      </c>
      <c r="O37" s="2">
        <v>5.000919953927137</v>
      </c>
      <c r="P37" s="2">
        <v>5.050061810607856</v>
      </c>
      <c r="Q37" s="2">
        <v>4.755210670523538</v>
      </c>
      <c r="R37" s="2">
        <v>3.77212362488372</v>
      </c>
      <c r="S37" s="2">
        <v>3.8070975309578095</v>
      </c>
      <c r="T37" s="2">
        <v>3.597254094513271</v>
      </c>
      <c r="U37">
        <v>0</v>
      </c>
      <c r="V37">
        <v>0</v>
      </c>
      <c r="W37">
        <v>0</v>
      </c>
    </row>
    <row r="38" spans="1:23" ht="15">
      <c r="A38" s="3">
        <v>9021</v>
      </c>
      <c r="B38" s="1" t="s">
        <v>59</v>
      </c>
      <c r="C38" s="2">
        <v>1</v>
      </c>
      <c r="D38" s="2">
        <v>25</v>
      </c>
      <c r="E38" s="5">
        <v>0.176437694</v>
      </c>
      <c r="F38" s="6">
        <v>0.082057646</v>
      </c>
      <c r="G38" s="2">
        <v>0.12924766984891012</v>
      </c>
      <c r="H38">
        <v>334.56</v>
      </c>
      <c r="I38">
        <v>377.1</v>
      </c>
      <c r="J38" s="2">
        <v>27</v>
      </c>
      <c r="K38" s="2">
        <v>36</v>
      </c>
      <c r="L38" s="2">
        <v>27.233333333333334</v>
      </c>
      <c r="M38" s="2">
        <v>27.919999999999998</v>
      </c>
      <c r="N38" s="2">
        <v>23.8</v>
      </c>
      <c r="O38" s="2">
        <v>6.588539241833145</v>
      </c>
      <c r="P38" s="2">
        <v>6.5831885862191</v>
      </c>
      <c r="Q38" s="2">
        <v>6.61529251990337</v>
      </c>
      <c r="R38" s="2">
        <v>5.5043676721350225</v>
      </c>
      <c r="S38" s="2">
        <v>5.4883166086364525</v>
      </c>
      <c r="T38" s="2">
        <v>5.584622989627871</v>
      </c>
      <c r="U38">
        <v>0</v>
      </c>
      <c r="V38">
        <v>0</v>
      </c>
      <c r="W38">
        <v>0</v>
      </c>
    </row>
    <row r="39" spans="1:23" ht="15">
      <c r="A39" s="3">
        <v>9022</v>
      </c>
      <c r="B39" s="1" t="s">
        <v>59</v>
      </c>
      <c r="C39" s="2">
        <v>2</v>
      </c>
      <c r="D39" s="2">
        <v>21</v>
      </c>
      <c r="E39" s="5">
        <v>0.259026006</v>
      </c>
      <c r="F39" s="6">
        <v>0.133069113</v>
      </c>
      <c r="G39" s="2">
        <v>0.19604755958521092</v>
      </c>
      <c r="H39">
        <v>368.38</v>
      </c>
      <c r="I39">
        <v>440.6</v>
      </c>
      <c r="J39" s="2">
        <v>24</v>
      </c>
      <c r="K39" s="2">
        <v>31</v>
      </c>
      <c r="L39" s="2">
        <v>20.183333333333334</v>
      </c>
      <c r="M39" s="2">
        <v>21.16</v>
      </c>
      <c r="N39" s="2">
        <v>15.3</v>
      </c>
      <c r="O39" s="2">
        <v>5.528414911520762</v>
      </c>
      <c r="P39" s="2">
        <v>5.641707248608069</v>
      </c>
      <c r="Q39" s="2">
        <v>4.961953226084224</v>
      </c>
      <c r="R39" s="2">
        <v>5.328675039298421</v>
      </c>
      <c r="S39" s="2">
        <v>5.415277822681021</v>
      </c>
      <c r="T39" s="2">
        <v>4.895661122385421</v>
      </c>
      <c r="U39">
        <v>0</v>
      </c>
      <c r="V39">
        <v>0</v>
      </c>
      <c r="W39">
        <v>0</v>
      </c>
    </row>
    <row r="40" spans="1:23" ht="15">
      <c r="A40" s="3">
        <v>9023</v>
      </c>
      <c r="B40" s="1" t="s">
        <v>59</v>
      </c>
      <c r="C40" s="2">
        <v>1</v>
      </c>
      <c r="D40" s="2">
        <v>22</v>
      </c>
      <c r="E40" s="5">
        <v>0.154488679</v>
      </c>
      <c r="F40" s="6">
        <v>0.125189545</v>
      </c>
      <c r="G40" s="2">
        <v>0.1398391117736257</v>
      </c>
      <c r="H40">
        <v>389.09</v>
      </c>
      <c r="I40">
        <v>443.5</v>
      </c>
      <c r="J40" s="2">
        <v>25</v>
      </c>
      <c r="K40" s="2">
        <v>26</v>
      </c>
      <c r="L40" s="2">
        <v>29.633333333333336</v>
      </c>
      <c r="M40" s="2">
        <v>29.633333333333336</v>
      </c>
      <c r="N40" s="2" t="s">
        <v>42</v>
      </c>
      <c r="O40" s="2">
        <v>5.337095852113838</v>
      </c>
      <c r="P40" s="2">
        <v>5.337095852113838</v>
      </c>
      <c r="Q40" s="2" t="s">
        <v>42</v>
      </c>
      <c r="R40" s="2">
        <v>6.023016601864126</v>
      </c>
      <c r="S40" s="2">
        <v>6.023016601864126</v>
      </c>
      <c r="T40" s="2" t="s">
        <v>42</v>
      </c>
      <c r="U40">
        <v>3</v>
      </c>
      <c r="V40">
        <v>1</v>
      </c>
      <c r="W40">
        <v>1</v>
      </c>
    </row>
    <row r="41" spans="1:23" ht="15">
      <c r="A41" s="3">
        <v>9025</v>
      </c>
      <c r="B41" s="1" t="s">
        <v>59</v>
      </c>
      <c r="C41" s="2">
        <v>1</v>
      </c>
      <c r="D41" s="2">
        <v>22</v>
      </c>
      <c r="E41" s="5">
        <v>0.283533029</v>
      </c>
      <c r="F41" s="6">
        <v>0.118651256</v>
      </c>
      <c r="G41" s="2">
        <v>0.20109214293288086</v>
      </c>
      <c r="H41">
        <v>377.24</v>
      </c>
      <c r="I41">
        <v>453.1</v>
      </c>
      <c r="J41" s="2">
        <v>32</v>
      </c>
      <c r="K41" s="2">
        <v>30</v>
      </c>
      <c r="L41" s="2">
        <v>24.05</v>
      </c>
      <c r="M41" s="2">
        <v>24.06</v>
      </c>
      <c r="N41" s="2">
        <v>24</v>
      </c>
      <c r="O41" s="2">
        <v>5.98334828453563</v>
      </c>
      <c r="P41" s="2">
        <v>5.9974502650182995</v>
      </c>
      <c r="Q41" s="2">
        <v>5.91283838212228</v>
      </c>
      <c r="R41" s="2">
        <v>5.047236068837193</v>
      </c>
      <c r="S41" s="2">
        <v>5.021782929554269</v>
      </c>
      <c r="T41" s="2">
        <v>5.174501765251807</v>
      </c>
      <c r="U41">
        <v>0</v>
      </c>
      <c r="V41">
        <v>0</v>
      </c>
      <c r="W41">
        <v>0</v>
      </c>
    </row>
    <row r="42" spans="1:23" ht="15">
      <c r="A42" s="3">
        <v>9026</v>
      </c>
      <c r="B42" s="1" t="s">
        <v>59</v>
      </c>
      <c r="C42" s="2">
        <v>1</v>
      </c>
      <c r="D42" s="2">
        <v>33</v>
      </c>
      <c r="E42" s="5">
        <v>0.177714027</v>
      </c>
      <c r="F42" s="6">
        <v>0.201268307</v>
      </c>
      <c r="G42" s="2">
        <v>0.18949116714479852</v>
      </c>
      <c r="H42">
        <v>331.15</v>
      </c>
      <c r="I42">
        <v>393.9</v>
      </c>
      <c r="J42" s="2">
        <v>25</v>
      </c>
      <c r="K42" s="2">
        <v>31</v>
      </c>
      <c r="L42" s="2">
        <v>21.725</v>
      </c>
      <c r="M42" s="2">
        <v>22.3</v>
      </c>
      <c r="N42" s="2">
        <v>20</v>
      </c>
      <c r="O42" s="2">
        <v>6.628926159263283</v>
      </c>
      <c r="P42" s="2">
        <v>6.547043382381555</v>
      </c>
      <c r="Q42" s="2">
        <v>6.8745744899084675</v>
      </c>
      <c r="R42" s="2">
        <v>4.958481110705377</v>
      </c>
      <c r="S42" s="2">
        <v>4.981478925258823</v>
      </c>
      <c r="T42" s="2">
        <v>4.889487667045038</v>
      </c>
      <c r="U42">
        <v>2</v>
      </c>
      <c r="V42">
        <v>0</v>
      </c>
      <c r="W42">
        <v>1</v>
      </c>
    </row>
    <row r="43" spans="1:23" ht="15">
      <c r="A43" s="3">
        <v>9027</v>
      </c>
      <c r="B43" s="1" t="s">
        <v>59</v>
      </c>
      <c r="C43" s="2">
        <v>1</v>
      </c>
      <c r="D43" s="2">
        <v>20</v>
      </c>
      <c r="E43" s="5">
        <v>0.096137614</v>
      </c>
      <c r="F43" s="6">
        <v>0.060045988</v>
      </c>
      <c r="G43" s="2">
        <v>0.07809180079750855</v>
      </c>
      <c r="H43">
        <v>343.57</v>
      </c>
      <c r="I43">
        <v>370.4</v>
      </c>
      <c r="J43" s="2">
        <v>53</v>
      </c>
      <c r="K43" s="2">
        <v>61</v>
      </c>
      <c r="L43" s="2">
        <v>17.833333333333332</v>
      </c>
      <c r="M43" s="2">
        <v>17.7</v>
      </c>
      <c r="N43" s="2">
        <v>18.5</v>
      </c>
      <c r="O43" s="2">
        <v>5.168155275280365</v>
      </c>
      <c r="P43" s="2">
        <v>5.062496747185771</v>
      </c>
      <c r="Q43" s="2">
        <v>5.696447915753334</v>
      </c>
      <c r="R43" s="2">
        <v>5.20271814988899</v>
      </c>
      <c r="S43" s="2">
        <v>5.10852175300829</v>
      </c>
      <c r="T43" s="2">
        <v>5.6737001342924875</v>
      </c>
      <c r="U43">
        <v>0</v>
      </c>
      <c r="V43">
        <v>0</v>
      </c>
      <c r="W43">
        <v>0</v>
      </c>
    </row>
    <row r="44" spans="1:23" ht="15">
      <c r="A44" s="3">
        <v>9028</v>
      </c>
      <c r="B44" s="1" t="s">
        <v>59</v>
      </c>
      <c r="C44" s="2">
        <v>1</v>
      </c>
      <c r="D44" s="2">
        <v>21</v>
      </c>
      <c r="E44" s="5">
        <v>0.102316208</v>
      </c>
      <c r="F44" s="6">
        <v>0.127435231</v>
      </c>
      <c r="G44" s="2">
        <v>0.11487571925110256</v>
      </c>
      <c r="H44">
        <v>342.37</v>
      </c>
      <c r="I44">
        <v>381.7</v>
      </c>
      <c r="J44" s="2">
        <v>50</v>
      </c>
      <c r="K44" s="2">
        <v>40</v>
      </c>
      <c r="L44" s="2">
        <v>25.334</v>
      </c>
      <c r="M44" s="2">
        <v>25.334</v>
      </c>
      <c r="N44" s="2" t="s">
        <v>42</v>
      </c>
      <c r="O44" s="2">
        <v>6.120189692740013</v>
      </c>
      <c r="P44" s="2">
        <v>6.120189692740013</v>
      </c>
      <c r="Q44" s="2" t="s">
        <v>42</v>
      </c>
      <c r="R44" s="2">
        <v>4.3683164138581905</v>
      </c>
      <c r="S44" s="2">
        <v>4.3683164138581905</v>
      </c>
      <c r="T44" s="2" t="s">
        <v>42</v>
      </c>
      <c r="U44">
        <v>4</v>
      </c>
      <c r="V44">
        <v>1</v>
      </c>
      <c r="W44">
        <v>1</v>
      </c>
    </row>
    <row r="45" spans="1:23" ht="15">
      <c r="A45" s="3">
        <v>9031</v>
      </c>
      <c r="B45" s="1" t="s">
        <v>59</v>
      </c>
      <c r="C45" s="2">
        <v>1</v>
      </c>
      <c r="D45" s="2">
        <v>31</v>
      </c>
      <c r="E45" s="5">
        <v>0.204727953</v>
      </c>
      <c r="F45" s="6">
        <v>0.147445869</v>
      </c>
      <c r="G45" s="2">
        <v>0.17608691101196555</v>
      </c>
      <c r="H45">
        <v>361.675</v>
      </c>
      <c r="I45">
        <v>425.35</v>
      </c>
      <c r="J45" s="2">
        <v>35</v>
      </c>
      <c r="K45" s="2">
        <v>36</v>
      </c>
      <c r="L45" s="2">
        <v>21.433333333333334</v>
      </c>
      <c r="M45" s="2">
        <v>21.06</v>
      </c>
      <c r="N45" s="2">
        <v>23.3</v>
      </c>
      <c r="O45" s="2">
        <v>5.855695004422785</v>
      </c>
      <c r="P45" s="2">
        <v>5.860521483717551</v>
      </c>
      <c r="Q45" s="2">
        <v>5.831562607948957</v>
      </c>
      <c r="R45" s="2">
        <v>4.897583689698944</v>
      </c>
      <c r="S45" s="2">
        <v>4.773458636446492</v>
      </c>
      <c r="T45" s="2">
        <v>5.518208955961208</v>
      </c>
      <c r="U45">
        <v>0</v>
      </c>
      <c r="V45">
        <v>0</v>
      </c>
      <c r="W45">
        <v>0</v>
      </c>
    </row>
    <row r="46" spans="1:23" ht="15">
      <c r="A46" s="3">
        <v>9032</v>
      </c>
      <c r="B46" s="1" t="s">
        <v>59</v>
      </c>
      <c r="C46" s="2">
        <v>1</v>
      </c>
      <c r="D46" s="2">
        <v>33</v>
      </c>
      <c r="E46" s="5">
        <v>0.23224741</v>
      </c>
      <c r="F46" s="6">
        <v>0.149977481</v>
      </c>
      <c r="G46" s="2">
        <v>0.19111244557874185</v>
      </c>
      <c r="H46">
        <v>333.05</v>
      </c>
      <c r="I46">
        <v>396.7</v>
      </c>
      <c r="J46" s="2">
        <v>28</v>
      </c>
      <c r="K46" s="2">
        <v>33</v>
      </c>
      <c r="L46" s="2">
        <v>16.083333333333332</v>
      </c>
      <c r="M46" s="2">
        <v>15.819999999999999</v>
      </c>
      <c r="N46" s="2">
        <v>17.4</v>
      </c>
      <c r="O46" s="2">
        <v>5.536182968857177</v>
      </c>
      <c r="P46" s="2">
        <v>5.476677082589951</v>
      </c>
      <c r="Q46" s="2">
        <v>5.833712400193305</v>
      </c>
      <c r="R46" s="2">
        <v>4.363013578893596</v>
      </c>
      <c r="S46" s="2">
        <v>4.233260478727513</v>
      </c>
      <c r="T46" s="2">
        <v>5.011779079724011</v>
      </c>
      <c r="U46">
        <v>0</v>
      </c>
      <c r="V46">
        <v>0</v>
      </c>
      <c r="W46">
        <v>0</v>
      </c>
    </row>
  </sheetData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46"/>
  <sheetViews>
    <sheetView workbookViewId="0" topLeftCell="A1">
      <pane xSplit="1" ySplit="1" topLeftCell="B2" activePane="bottomRight" state="frozen"/>
      <selection pane="topLeft" activeCell="A12" sqref="A12"/>
      <selection pane="topRight" activeCell="A12" sqref="A12"/>
      <selection pane="bottomLeft" activeCell="A12" sqref="A12"/>
      <selection pane="bottomRight" activeCell="AX7" sqref="AX7"/>
    </sheetView>
  </sheetViews>
  <sheetFormatPr defaultColWidth="7.00390625" defaultRowHeight="15.75"/>
  <cols>
    <col min="1" max="4" width="7.00390625" style="0" customWidth="1"/>
    <col min="5" max="5" width="7.00390625" style="27" customWidth="1"/>
    <col min="6" max="7" width="7.00390625" style="0" customWidth="1"/>
    <col min="8" max="8" width="8.625" style="0" customWidth="1"/>
    <col min="9" max="9" width="9.625" style="0" customWidth="1"/>
    <col min="10" max="10" width="9.50390625" style="0" customWidth="1"/>
    <col min="11" max="16" width="7.00390625" style="0" customWidth="1"/>
    <col min="17" max="21" width="9.50390625" style="0" customWidth="1"/>
    <col min="22" max="22" width="10.00390625" style="0" customWidth="1"/>
    <col min="23" max="27" width="9.375" style="0" customWidth="1"/>
    <col min="28" max="28" width="11.00390625" style="0" customWidth="1"/>
    <col min="29" max="33" width="10.125" style="0" customWidth="1"/>
  </cols>
  <sheetData>
    <row r="1" spans="1:50" ht="16.5" thickBot="1">
      <c r="A1" s="7" t="s">
        <v>50</v>
      </c>
      <c r="B1" s="8" t="s">
        <v>51</v>
      </c>
      <c r="C1" s="9" t="s">
        <v>55</v>
      </c>
      <c r="D1" s="9" t="s">
        <v>52</v>
      </c>
      <c r="E1" s="10" t="s">
        <v>68</v>
      </c>
      <c r="F1" s="9" t="s">
        <v>53</v>
      </c>
      <c r="G1" s="9" t="s">
        <v>54</v>
      </c>
      <c r="H1" s="9" t="s">
        <v>69</v>
      </c>
      <c r="I1" s="9" t="s">
        <v>70</v>
      </c>
      <c r="J1" s="8" t="s">
        <v>71</v>
      </c>
      <c r="K1" s="9" t="s">
        <v>72</v>
      </c>
      <c r="L1" s="9" t="s">
        <v>73</v>
      </c>
      <c r="M1" s="9" t="s">
        <v>74</v>
      </c>
      <c r="N1" s="9" t="s">
        <v>75</v>
      </c>
      <c r="O1" s="9" t="s">
        <v>76</v>
      </c>
      <c r="P1" s="9" t="s">
        <v>77</v>
      </c>
      <c r="Q1" s="8" t="s">
        <v>78</v>
      </c>
      <c r="R1" s="8" t="s">
        <v>79</v>
      </c>
      <c r="S1" s="8" t="s">
        <v>80</v>
      </c>
      <c r="T1" s="8" t="s">
        <v>81</v>
      </c>
      <c r="U1" s="8" t="s">
        <v>82</v>
      </c>
      <c r="V1" s="8" t="s">
        <v>83</v>
      </c>
      <c r="W1" s="8" t="s">
        <v>84</v>
      </c>
      <c r="X1" s="8" t="s">
        <v>85</v>
      </c>
      <c r="Y1" s="8" t="s">
        <v>86</v>
      </c>
      <c r="Z1" s="8" t="s">
        <v>87</v>
      </c>
      <c r="AA1" s="8" t="s">
        <v>88</v>
      </c>
      <c r="AB1" s="8" t="s">
        <v>89</v>
      </c>
      <c r="AC1" s="7" t="s">
        <v>90</v>
      </c>
      <c r="AD1" s="11" t="s">
        <v>91</v>
      </c>
      <c r="AE1" s="8" t="s">
        <v>92</v>
      </c>
      <c r="AF1" s="12" t="s">
        <v>93</v>
      </c>
      <c r="AG1" s="9" t="s">
        <v>94</v>
      </c>
      <c r="AH1" s="13" t="s">
        <v>95</v>
      </c>
      <c r="AI1" s="9" t="s">
        <v>96</v>
      </c>
      <c r="AJ1" s="9" t="s">
        <v>97</v>
      </c>
      <c r="AK1" s="9" t="s">
        <v>98</v>
      </c>
      <c r="AL1" s="9" t="s">
        <v>99</v>
      </c>
      <c r="AM1" s="9" t="s">
        <v>100</v>
      </c>
      <c r="AN1" s="9" t="s">
        <v>101</v>
      </c>
      <c r="AO1" s="14" t="s">
        <v>72</v>
      </c>
      <c r="AP1" s="13" t="s">
        <v>102</v>
      </c>
      <c r="AQ1" s="9" t="s">
        <v>103</v>
      </c>
      <c r="AR1" s="9" t="s">
        <v>104</v>
      </c>
      <c r="AS1" s="9" t="s">
        <v>105</v>
      </c>
      <c r="AT1" s="9" t="s">
        <v>106</v>
      </c>
      <c r="AU1" s="9" t="s">
        <v>107</v>
      </c>
      <c r="AV1" s="9" t="s">
        <v>108</v>
      </c>
      <c r="AW1" s="14" t="s">
        <v>109</v>
      </c>
      <c r="AX1" s="4" t="s">
        <v>110</v>
      </c>
    </row>
    <row r="2" spans="1:50" ht="15.75">
      <c r="A2" s="15">
        <v>4008</v>
      </c>
      <c r="B2" s="3" t="s">
        <v>58</v>
      </c>
      <c r="C2" s="2">
        <v>1</v>
      </c>
      <c r="D2" s="2">
        <v>65</v>
      </c>
      <c r="E2" s="16">
        <v>0.1535867565910485</v>
      </c>
      <c r="F2" s="2">
        <v>45</v>
      </c>
      <c r="G2" s="2">
        <v>39</v>
      </c>
      <c r="H2" s="17">
        <f aca="true" t="shared" si="0" ref="H2:H46">AD2</f>
        <v>26.90233333333333</v>
      </c>
      <c r="I2" s="17">
        <f aca="true" t="shared" si="1" ref="I2:I46">AG2</f>
        <v>26.90233333333333</v>
      </c>
      <c r="J2" s="18" t="str">
        <f aca="true" t="shared" si="2" ref="J2:J46">AB2</f>
        <v> </v>
      </c>
      <c r="K2" s="17">
        <f aca="true" t="shared" si="3" ref="K2:K46">AO2</f>
        <v>5.150037600906656</v>
      </c>
      <c r="L2" s="17">
        <f aca="true" t="shared" si="4" ref="L2:L46">AN2</f>
        <v>5.150037600906656</v>
      </c>
      <c r="M2" s="17" t="str">
        <f aca="true" t="shared" si="5" ref="M2:M46">AM2</f>
        <v> </v>
      </c>
      <c r="N2" s="17">
        <f aca="true" t="shared" si="6" ref="N2:N46">AW2</f>
        <v>5.223240486969323</v>
      </c>
      <c r="O2" s="17">
        <f aca="true" t="shared" si="7" ref="O2:O46">AV2</f>
        <v>5.223240486969323</v>
      </c>
      <c r="P2" s="17" t="str">
        <f aca="true" t="shared" si="8" ref="P2:P46">AU2</f>
        <v> </v>
      </c>
      <c r="Q2" s="18" t="s">
        <v>42</v>
      </c>
      <c r="R2" s="18">
        <v>1282.1</v>
      </c>
      <c r="S2" s="18">
        <v>1229.1</v>
      </c>
      <c r="T2" s="18">
        <v>1280.3</v>
      </c>
      <c r="U2" s="18" t="s">
        <v>42</v>
      </c>
      <c r="V2" s="18" t="s">
        <v>42</v>
      </c>
      <c r="W2" s="18" t="s">
        <v>42</v>
      </c>
      <c r="X2" s="18">
        <v>22.884</v>
      </c>
      <c r="Y2" s="18">
        <v>28.776</v>
      </c>
      <c r="Z2" s="18">
        <v>29.047</v>
      </c>
      <c r="AA2" s="18" t="s">
        <v>42</v>
      </c>
      <c r="AB2" s="18" t="s">
        <v>42</v>
      </c>
      <c r="AC2" s="19">
        <f aca="true" t="shared" si="9" ref="AC2:AC46">AVERAGE(Q2,R2,S2,T2,U2,V2)</f>
        <v>1263.8333333333333</v>
      </c>
      <c r="AD2" s="20">
        <f aca="true" t="shared" si="10" ref="AD2:AD46">AVERAGE(W2,X2,Y2,Z2,AA2,AB2)</f>
        <v>26.90233333333333</v>
      </c>
      <c r="AE2" s="17">
        <f aca="true" t="shared" si="11" ref="AE2:AE46">STDEV(Q2,R2,S2,T2,U2,V2)</f>
        <v>30.0934101313441</v>
      </c>
      <c r="AF2" s="21">
        <f aca="true" t="shared" si="12" ref="AF2:AF46">STDEV(W2,X2,Y2,Z2,AA2,AB2)</f>
        <v>3.4826157315060504</v>
      </c>
      <c r="AG2" s="17">
        <f aca="true" t="shared" si="13" ref="AG2:AG46">AVERAGE(W2,X2,Y2,Z2,AA2)</f>
        <v>26.90233333333333</v>
      </c>
      <c r="AH2" s="19" t="s">
        <v>42</v>
      </c>
      <c r="AI2" s="17">
        <v>5.74860435973774</v>
      </c>
      <c r="AJ2" s="17">
        <v>4.602657481789305</v>
      </c>
      <c r="AK2" s="17">
        <v>5.098850961192922</v>
      </c>
      <c r="AL2" s="17" t="s">
        <v>42</v>
      </c>
      <c r="AM2" s="17" t="s">
        <v>42</v>
      </c>
      <c r="AN2" s="17">
        <f aca="true" t="shared" si="14" ref="AN2:AN46">AVERAGE(AH2:AL2)</f>
        <v>5.150037600906656</v>
      </c>
      <c r="AO2" s="21">
        <f aca="true" t="shared" si="15" ref="AO2:AO46">AVERAGE(AH2:AM2)</f>
        <v>5.150037600906656</v>
      </c>
      <c r="AP2" s="19" t="s">
        <v>42</v>
      </c>
      <c r="AQ2" s="17">
        <v>4.92650852353526</v>
      </c>
      <c r="AR2" s="17">
        <v>5.270434476680503</v>
      </c>
      <c r="AS2" s="17">
        <v>5.472778460692207</v>
      </c>
      <c r="AT2" s="17" t="s">
        <v>42</v>
      </c>
      <c r="AU2" s="17" t="s">
        <v>42</v>
      </c>
      <c r="AV2" s="17">
        <f aca="true" t="shared" si="16" ref="AV2:AV46">AVERAGE(AP2:AT2)</f>
        <v>5.223240486969323</v>
      </c>
      <c r="AW2" s="21">
        <f aca="true" t="shared" si="17" ref="AW2:AW46">AVERAGE(AP2:AU2)</f>
        <v>5.223240486969323</v>
      </c>
      <c r="AX2">
        <f aca="true" t="shared" si="18" ref="AX2:AX46">COUNTIF(AP2:AU2," ")</f>
        <v>3</v>
      </c>
    </row>
    <row r="3" spans="1:50" ht="15.75">
      <c r="A3" s="15">
        <v>4011</v>
      </c>
      <c r="B3" s="3" t="s">
        <v>58</v>
      </c>
      <c r="C3" s="2">
        <v>2</v>
      </c>
      <c r="D3" s="2">
        <v>73</v>
      </c>
      <c r="E3" s="16">
        <v>0.1180571524075533</v>
      </c>
      <c r="F3" s="2">
        <v>30</v>
      </c>
      <c r="G3" s="2">
        <v>28</v>
      </c>
      <c r="H3" s="17">
        <f t="shared" si="0"/>
        <v>18.3</v>
      </c>
      <c r="I3" s="17">
        <f t="shared" si="1"/>
        <v>18.78</v>
      </c>
      <c r="J3" s="18">
        <f t="shared" si="2"/>
        <v>15.9</v>
      </c>
      <c r="K3" s="17">
        <f t="shared" si="3"/>
        <v>5.256796729508552</v>
      </c>
      <c r="L3" s="17">
        <f t="shared" si="4"/>
        <v>5.411665290016179</v>
      </c>
      <c r="M3" s="17">
        <f t="shared" si="5"/>
        <v>4.482453926970411</v>
      </c>
      <c r="N3" s="17">
        <f t="shared" si="6"/>
        <v>5.028993952854871</v>
      </c>
      <c r="O3" s="17">
        <f t="shared" si="7"/>
        <v>5.079794455724171</v>
      </c>
      <c r="P3" s="17">
        <f t="shared" si="8"/>
        <v>4.774991438508371</v>
      </c>
      <c r="Q3" s="18">
        <v>766.1</v>
      </c>
      <c r="R3" s="18">
        <v>756.5</v>
      </c>
      <c r="S3" s="18">
        <v>752.9</v>
      </c>
      <c r="T3" s="18">
        <v>765.3</v>
      </c>
      <c r="U3" s="18">
        <v>771.3</v>
      </c>
      <c r="V3" s="18">
        <v>782</v>
      </c>
      <c r="W3" s="18">
        <v>20.8</v>
      </c>
      <c r="X3" s="18">
        <v>17.9</v>
      </c>
      <c r="Y3" s="18">
        <v>16.4</v>
      </c>
      <c r="Z3" s="18">
        <v>18.2</v>
      </c>
      <c r="AA3" s="18">
        <v>20.6</v>
      </c>
      <c r="AB3" s="18">
        <v>15.9</v>
      </c>
      <c r="AC3" s="19">
        <f t="shared" si="9"/>
        <v>765.6833333333334</v>
      </c>
      <c r="AD3" s="20">
        <f t="shared" si="10"/>
        <v>18.3</v>
      </c>
      <c r="AE3" s="17">
        <f t="shared" si="11"/>
        <v>10.448428909005292</v>
      </c>
      <c r="AF3" s="21">
        <f t="shared" si="12"/>
        <v>2.053290042833681</v>
      </c>
      <c r="AG3" s="17">
        <f t="shared" si="13"/>
        <v>18.78</v>
      </c>
      <c r="AH3" s="19">
        <v>5.482689798026741</v>
      </c>
      <c r="AI3" s="17">
        <v>4.854288555807903</v>
      </c>
      <c r="AJ3" s="17">
        <v>5.006564185032695</v>
      </c>
      <c r="AK3" s="17">
        <v>5.3900082865440915</v>
      </c>
      <c r="AL3" s="17">
        <v>6.324775624669465</v>
      </c>
      <c r="AM3" s="17">
        <v>4.482453926970411</v>
      </c>
      <c r="AN3" s="17">
        <f t="shared" si="14"/>
        <v>5.411665290016179</v>
      </c>
      <c r="AO3" s="21">
        <f t="shared" si="15"/>
        <v>5.256796729508552</v>
      </c>
      <c r="AP3" s="19">
        <v>5.334071501131814</v>
      </c>
      <c r="AQ3" s="17">
        <v>4.724203106879059</v>
      </c>
      <c r="AR3" s="17">
        <v>5.196441328595998</v>
      </c>
      <c r="AS3" s="17">
        <v>5.201676501775051</v>
      </c>
      <c r="AT3" s="17">
        <v>4.94257984023893</v>
      </c>
      <c r="AU3" s="17">
        <v>4.774991438508371</v>
      </c>
      <c r="AV3" s="17">
        <f t="shared" si="16"/>
        <v>5.079794455724171</v>
      </c>
      <c r="AW3" s="21">
        <f t="shared" si="17"/>
        <v>5.028993952854871</v>
      </c>
      <c r="AX3">
        <f t="shared" si="18"/>
        <v>0</v>
      </c>
    </row>
    <row r="4" spans="1:50" ht="15.75">
      <c r="A4" s="15">
        <v>4015</v>
      </c>
      <c r="B4" s="1" t="s">
        <v>58</v>
      </c>
      <c r="C4" s="2">
        <v>1</v>
      </c>
      <c r="D4" s="2">
        <v>63</v>
      </c>
      <c r="E4" s="16">
        <v>0.2764536207681797</v>
      </c>
      <c r="F4" s="2">
        <v>27</v>
      </c>
      <c r="G4" s="2">
        <v>31</v>
      </c>
      <c r="H4" s="17">
        <f t="shared" si="0"/>
        <v>15.779999999999998</v>
      </c>
      <c r="I4" s="17">
        <f t="shared" si="1"/>
        <v>15.779999999999998</v>
      </c>
      <c r="J4" s="18" t="str">
        <f t="shared" si="2"/>
        <v> </v>
      </c>
      <c r="K4" s="17">
        <f t="shared" si="3"/>
        <v>5.864274395580144</v>
      </c>
      <c r="L4" s="17">
        <f t="shared" si="4"/>
        <v>5.864274395580144</v>
      </c>
      <c r="M4" s="17" t="str">
        <f t="shared" si="5"/>
        <v> </v>
      </c>
      <c r="N4" s="17">
        <f t="shared" si="6"/>
        <v>4.50476187884463</v>
      </c>
      <c r="O4" s="17">
        <f t="shared" si="7"/>
        <v>4.50476187884463</v>
      </c>
      <c r="P4" s="17" t="str">
        <f t="shared" si="8"/>
        <v> </v>
      </c>
      <c r="Q4" s="18">
        <v>679.4</v>
      </c>
      <c r="R4" s="18">
        <v>668</v>
      </c>
      <c r="S4" s="18">
        <v>763.5</v>
      </c>
      <c r="T4" s="18">
        <v>748.9</v>
      </c>
      <c r="U4" s="18">
        <v>740.2</v>
      </c>
      <c r="V4" s="18" t="s">
        <v>42</v>
      </c>
      <c r="W4" s="18">
        <v>15</v>
      </c>
      <c r="X4" s="18">
        <v>15.2</v>
      </c>
      <c r="Y4" s="18">
        <v>16.9</v>
      </c>
      <c r="Z4" s="18">
        <v>16.5</v>
      </c>
      <c r="AA4" s="18">
        <v>15.3</v>
      </c>
      <c r="AB4" s="18" t="s">
        <v>42</v>
      </c>
      <c r="AC4" s="19">
        <f t="shared" si="9"/>
        <v>720</v>
      </c>
      <c r="AD4" s="20">
        <f t="shared" si="10"/>
        <v>15.779999999999998</v>
      </c>
      <c r="AE4" s="17">
        <f t="shared" si="11"/>
        <v>43.26621083478385</v>
      </c>
      <c r="AF4" s="21">
        <f t="shared" si="12"/>
        <v>0.8584870412534037</v>
      </c>
      <c r="AG4" s="17">
        <f t="shared" si="13"/>
        <v>15.779999999999998</v>
      </c>
      <c r="AH4" s="19">
        <v>6.743528469534377</v>
      </c>
      <c r="AI4" s="17">
        <v>7.123721272344961</v>
      </c>
      <c r="AJ4" s="17">
        <v>6.179676034571875</v>
      </c>
      <c r="AK4" s="17">
        <v>4.423049521014024</v>
      </c>
      <c r="AL4" s="17">
        <v>4.851396680435484</v>
      </c>
      <c r="AM4" s="17" t="s">
        <v>42</v>
      </c>
      <c r="AN4" s="17">
        <f t="shared" si="14"/>
        <v>5.864274395580144</v>
      </c>
      <c r="AO4" s="21">
        <f t="shared" si="15"/>
        <v>5.864274395580144</v>
      </c>
      <c r="AP4" s="19">
        <v>4.340554689398054</v>
      </c>
      <c r="AQ4" s="17">
        <v>4.055614128862038</v>
      </c>
      <c r="AR4" s="17">
        <v>4.67547393123781</v>
      </c>
      <c r="AS4" s="17">
        <v>4.722927443534444</v>
      </c>
      <c r="AT4" s="17">
        <v>4.729239201190804</v>
      </c>
      <c r="AU4" s="17" t="s">
        <v>42</v>
      </c>
      <c r="AV4" s="17">
        <f t="shared" si="16"/>
        <v>4.50476187884463</v>
      </c>
      <c r="AW4" s="21">
        <f t="shared" si="17"/>
        <v>4.50476187884463</v>
      </c>
      <c r="AX4">
        <f t="shared" si="18"/>
        <v>1</v>
      </c>
    </row>
    <row r="5" spans="1:50" ht="15.75">
      <c r="A5" s="15">
        <v>4017</v>
      </c>
      <c r="B5" s="1" t="s">
        <v>58</v>
      </c>
      <c r="C5" s="2">
        <v>2</v>
      </c>
      <c r="D5" s="2">
        <v>67</v>
      </c>
      <c r="E5" s="16">
        <v>0.1826135173433553</v>
      </c>
      <c r="F5" s="2">
        <v>25</v>
      </c>
      <c r="G5" s="2">
        <v>38</v>
      </c>
      <c r="H5" s="17">
        <f t="shared" si="0"/>
        <v>13.966666666666669</v>
      </c>
      <c r="I5" s="17">
        <f t="shared" si="1"/>
        <v>13.780000000000001</v>
      </c>
      <c r="J5" s="18">
        <f t="shared" si="2"/>
        <v>14.9</v>
      </c>
      <c r="K5" s="17">
        <f t="shared" si="3"/>
        <v>6.763167270016484</v>
      </c>
      <c r="L5" s="17">
        <f t="shared" si="4"/>
        <v>6.79195309883026</v>
      </c>
      <c r="M5" s="17">
        <f t="shared" si="5"/>
        <v>6.6192381259476045</v>
      </c>
      <c r="N5" s="17">
        <f t="shared" si="6"/>
        <v>4.612294915129752</v>
      </c>
      <c r="O5" s="17">
        <f t="shared" si="7"/>
        <v>4.624827477004272</v>
      </c>
      <c r="P5" s="17">
        <f t="shared" si="8"/>
        <v>4.5496321057571505</v>
      </c>
      <c r="Q5" s="18">
        <v>477.2</v>
      </c>
      <c r="R5" s="18">
        <v>475.5</v>
      </c>
      <c r="S5" s="18">
        <v>650.7</v>
      </c>
      <c r="T5" s="18">
        <v>503.5</v>
      </c>
      <c r="U5" s="18">
        <v>506.4</v>
      </c>
      <c r="V5" s="18">
        <v>590.6</v>
      </c>
      <c r="W5" s="18">
        <v>14.6</v>
      </c>
      <c r="X5" s="18">
        <v>16.4</v>
      </c>
      <c r="Y5" s="18">
        <v>12.7</v>
      </c>
      <c r="Z5" s="18">
        <v>11.6</v>
      </c>
      <c r="AA5" s="18">
        <v>13.6</v>
      </c>
      <c r="AB5" s="18">
        <v>14.9</v>
      </c>
      <c r="AC5" s="19">
        <f t="shared" si="9"/>
        <v>533.9833333333333</v>
      </c>
      <c r="AD5" s="20">
        <f t="shared" si="10"/>
        <v>13.966666666666669</v>
      </c>
      <c r="AE5" s="17">
        <f t="shared" si="11"/>
        <v>70.9407475761755</v>
      </c>
      <c r="AF5" s="21">
        <f t="shared" si="12"/>
        <v>1.7048949136725744</v>
      </c>
      <c r="AG5" s="17">
        <f t="shared" si="13"/>
        <v>13.780000000000001</v>
      </c>
      <c r="AH5" s="19">
        <v>6.754290643605893</v>
      </c>
      <c r="AI5" s="17">
        <v>6.762575075354758</v>
      </c>
      <c r="AJ5" s="17">
        <v>6.43831731371836</v>
      </c>
      <c r="AK5" s="17">
        <v>6.6938793193196</v>
      </c>
      <c r="AL5" s="17">
        <v>7.310703142152688</v>
      </c>
      <c r="AM5" s="17">
        <v>6.6192381259476045</v>
      </c>
      <c r="AN5" s="17">
        <f t="shared" si="14"/>
        <v>6.79195309883026</v>
      </c>
      <c r="AO5" s="21">
        <f t="shared" si="15"/>
        <v>6.763167270016484</v>
      </c>
      <c r="AP5" s="19">
        <v>5.415578932929615</v>
      </c>
      <c r="AQ5" s="17">
        <v>4.480110237709332</v>
      </c>
      <c r="AR5" s="17">
        <v>3.921854517341435</v>
      </c>
      <c r="AS5" s="17">
        <v>4.354510257761004</v>
      </c>
      <c r="AT5" s="17">
        <v>4.952083439279973</v>
      </c>
      <c r="AU5" s="17">
        <v>4.5496321057571505</v>
      </c>
      <c r="AV5" s="17">
        <f t="shared" si="16"/>
        <v>4.624827477004272</v>
      </c>
      <c r="AW5" s="21">
        <f t="shared" si="17"/>
        <v>4.612294915129752</v>
      </c>
      <c r="AX5">
        <f t="shared" si="18"/>
        <v>0</v>
      </c>
    </row>
    <row r="6" spans="1:50" ht="15.75">
      <c r="A6" s="15">
        <v>4018</v>
      </c>
      <c r="B6" s="1" t="s">
        <v>58</v>
      </c>
      <c r="C6" s="2">
        <v>2</v>
      </c>
      <c r="D6" s="2">
        <v>62</v>
      </c>
      <c r="E6" s="16">
        <v>0.15892026622198419</v>
      </c>
      <c r="F6" s="2">
        <v>20</v>
      </c>
      <c r="G6" s="2">
        <v>21</v>
      </c>
      <c r="H6" s="17">
        <f t="shared" si="0"/>
        <v>24.88333333333333</v>
      </c>
      <c r="I6" s="17">
        <f t="shared" si="1"/>
        <v>24.52</v>
      </c>
      <c r="J6" s="18">
        <f t="shared" si="2"/>
        <v>26.7</v>
      </c>
      <c r="K6" s="17">
        <f t="shared" si="3"/>
        <v>6.496231908070584</v>
      </c>
      <c r="L6" s="17">
        <f t="shared" si="4"/>
        <v>6.602742270819304</v>
      </c>
      <c r="M6" s="17">
        <f t="shared" si="5"/>
        <v>5.9636800943269845</v>
      </c>
      <c r="N6" s="17">
        <f t="shared" si="6"/>
        <v>5.530035875309495</v>
      </c>
      <c r="O6" s="17">
        <f t="shared" si="7"/>
        <v>5.423484386055122</v>
      </c>
      <c r="P6" s="17">
        <f t="shared" si="8"/>
        <v>6.062793321581358</v>
      </c>
      <c r="Q6" s="18">
        <v>916.6</v>
      </c>
      <c r="R6" s="18">
        <v>885.8</v>
      </c>
      <c r="S6" s="18">
        <v>884.7</v>
      </c>
      <c r="T6" s="18">
        <v>831.2</v>
      </c>
      <c r="U6" s="18">
        <v>762.3</v>
      </c>
      <c r="V6" s="18">
        <v>923.5</v>
      </c>
      <c r="W6" s="18">
        <v>24.6</v>
      </c>
      <c r="X6" s="18">
        <v>25.9</v>
      </c>
      <c r="Y6" s="18">
        <v>26.2</v>
      </c>
      <c r="Z6" s="18">
        <v>26.9</v>
      </c>
      <c r="AA6" s="18">
        <v>19</v>
      </c>
      <c r="AB6" s="18">
        <v>26.7</v>
      </c>
      <c r="AC6" s="19">
        <f t="shared" si="9"/>
        <v>867.35</v>
      </c>
      <c r="AD6" s="20">
        <f t="shared" si="10"/>
        <v>24.88333333333333</v>
      </c>
      <c r="AE6" s="17">
        <f t="shared" si="11"/>
        <v>60.92968898656688</v>
      </c>
      <c r="AF6" s="21">
        <f t="shared" si="12"/>
        <v>2.99427231003908</v>
      </c>
      <c r="AG6" s="17">
        <f t="shared" si="13"/>
        <v>24.52</v>
      </c>
      <c r="AH6" s="19">
        <v>5.94008510953653</v>
      </c>
      <c r="AI6" s="17">
        <v>6.679714025355602</v>
      </c>
      <c r="AJ6" s="17">
        <v>5.790801865502608</v>
      </c>
      <c r="AK6" s="17">
        <v>7.181126459103982</v>
      </c>
      <c r="AL6" s="17">
        <v>7.421983894597797</v>
      </c>
      <c r="AM6" s="17">
        <v>5.9636800943269845</v>
      </c>
      <c r="AN6" s="17">
        <f t="shared" si="14"/>
        <v>6.602742270819304</v>
      </c>
      <c r="AO6" s="21">
        <f t="shared" si="15"/>
        <v>6.496231908070584</v>
      </c>
      <c r="AP6" s="19">
        <v>5.739131278556977</v>
      </c>
      <c r="AQ6" s="17">
        <v>5.9456739796467835</v>
      </c>
      <c r="AR6" s="17">
        <v>5.516991344182706</v>
      </c>
      <c r="AS6" s="17">
        <v>5.676917829910903</v>
      </c>
      <c r="AT6" s="17">
        <v>4.238707497978244</v>
      </c>
      <c r="AU6" s="17">
        <v>6.062793321581358</v>
      </c>
      <c r="AV6" s="17">
        <f t="shared" si="16"/>
        <v>5.423484386055122</v>
      </c>
      <c r="AW6" s="21">
        <f t="shared" si="17"/>
        <v>5.530035875309495</v>
      </c>
      <c r="AX6">
        <f t="shared" si="18"/>
        <v>0</v>
      </c>
    </row>
    <row r="7" spans="1:50" ht="15.75">
      <c r="A7" s="15">
        <v>4020</v>
      </c>
      <c r="B7" s="1" t="s">
        <v>58</v>
      </c>
      <c r="C7" s="2">
        <v>1</v>
      </c>
      <c r="D7" s="2">
        <v>70</v>
      </c>
      <c r="E7" s="16">
        <v>0.1665719158612848</v>
      </c>
      <c r="F7" s="2">
        <v>33</v>
      </c>
      <c r="G7" s="2">
        <v>31</v>
      </c>
      <c r="H7" s="17">
        <f t="shared" si="0"/>
        <v>37.1995</v>
      </c>
      <c r="I7" s="17">
        <f t="shared" si="1"/>
        <v>37.1995</v>
      </c>
      <c r="J7" s="18" t="str">
        <f t="shared" si="2"/>
        <v> </v>
      </c>
      <c r="K7" s="17">
        <f t="shared" si="3"/>
        <v>5.266892903099909</v>
      </c>
      <c r="L7" s="17">
        <f t="shared" si="4"/>
        <v>5.266892903099909</v>
      </c>
      <c r="M7" s="17" t="str">
        <f t="shared" si="5"/>
        <v> </v>
      </c>
      <c r="N7" s="17">
        <f t="shared" si="6"/>
        <v>5.383419267788906</v>
      </c>
      <c r="O7" s="17">
        <f t="shared" si="7"/>
        <v>5.383419267788906</v>
      </c>
      <c r="P7" s="17" t="str">
        <f t="shared" si="8"/>
        <v> </v>
      </c>
      <c r="Q7" s="18" t="s">
        <v>42</v>
      </c>
      <c r="R7" s="18" t="s">
        <v>42</v>
      </c>
      <c r="S7" s="18" t="s">
        <v>42</v>
      </c>
      <c r="T7" s="18">
        <v>1162.6</v>
      </c>
      <c r="U7" s="18">
        <v>1163.5</v>
      </c>
      <c r="V7" s="18" t="s">
        <v>42</v>
      </c>
      <c r="W7" s="18" t="s">
        <v>42</v>
      </c>
      <c r="X7" s="18" t="s">
        <v>42</v>
      </c>
      <c r="Y7" s="18" t="s">
        <v>42</v>
      </c>
      <c r="Z7" s="18">
        <v>41.786</v>
      </c>
      <c r="AA7" s="18">
        <v>32.613</v>
      </c>
      <c r="AB7" s="18" t="s">
        <v>42</v>
      </c>
      <c r="AC7" s="19">
        <f t="shared" si="9"/>
        <v>1163.05</v>
      </c>
      <c r="AD7" s="20">
        <f t="shared" si="10"/>
        <v>37.1995</v>
      </c>
      <c r="AE7" s="17">
        <f t="shared" si="11"/>
        <v>0.6363961029069152</v>
      </c>
      <c r="AF7" s="21">
        <f t="shared" si="12"/>
        <v>6.486290503824194</v>
      </c>
      <c r="AG7" s="17">
        <f t="shared" si="13"/>
        <v>37.1995</v>
      </c>
      <c r="AH7" s="19" t="s">
        <v>42</v>
      </c>
      <c r="AI7" s="17" t="s">
        <v>42</v>
      </c>
      <c r="AJ7" s="17" t="s">
        <v>42</v>
      </c>
      <c r="AK7" s="17">
        <v>5.200592927263189</v>
      </c>
      <c r="AL7" s="17">
        <v>5.333192878936629</v>
      </c>
      <c r="AM7" s="17" t="s">
        <v>42</v>
      </c>
      <c r="AN7" s="17">
        <f t="shared" si="14"/>
        <v>5.266892903099909</v>
      </c>
      <c r="AO7" s="21">
        <f t="shared" si="15"/>
        <v>5.266892903099909</v>
      </c>
      <c r="AP7" s="19" t="s">
        <v>42</v>
      </c>
      <c r="AQ7" s="17" t="s">
        <v>42</v>
      </c>
      <c r="AR7" s="17" t="s">
        <v>42</v>
      </c>
      <c r="AS7" s="17">
        <v>5.614365993174647</v>
      </c>
      <c r="AT7" s="17">
        <v>5.152472542403164</v>
      </c>
      <c r="AU7" s="17" t="s">
        <v>42</v>
      </c>
      <c r="AV7" s="17">
        <f t="shared" si="16"/>
        <v>5.383419267788906</v>
      </c>
      <c r="AW7" s="21">
        <f t="shared" si="17"/>
        <v>5.383419267788906</v>
      </c>
      <c r="AX7">
        <f t="shared" si="18"/>
        <v>4</v>
      </c>
    </row>
    <row r="8" spans="1:50" ht="15.75">
      <c r="A8" s="15">
        <v>4021</v>
      </c>
      <c r="B8" s="1" t="s">
        <v>58</v>
      </c>
      <c r="C8" s="2">
        <v>2</v>
      </c>
      <c r="D8" s="2">
        <v>65</v>
      </c>
      <c r="E8" s="16">
        <v>0.14672693989411917</v>
      </c>
      <c r="F8" s="2">
        <v>38</v>
      </c>
      <c r="G8" s="2">
        <v>20</v>
      </c>
      <c r="H8" s="17">
        <f t="shared" si="0"/>
        <v>24.175</v>
      </c>
      <c r="I8" s="17">
        <f t="shared" si="1"/>
        <v>24.175</v>
      </c>
      <c r="J8" s="18" t="str">
        <f t="shared" si="2"/>
        <v> </v>
      </c>
      <c r="K8" s="17">
        <f t="shared" si="3"/>
        <v>6.84034876428114</v>
      </c>
      <c r="L8" s="17">
        <f t="shared" si="4"/>
        <v>6.84034876428114</v>
      </c>
      <c r="M8" s="17" t="str">
        <f t="shared" si="5"/>
        <v> </v>
      </c>
      <c r="N8" s="17">
        <f t="shared" si="6"/>
        <v>4.402411628637612</v>
      </c>
      <c r="O8" s="17">
        <f t="shared" si="7"/>
        <v>4.402411628637612</v>
      </c>
      <c r="P8" s="17" t="str">
        <f t="shared" si="8"/>
        <v> </v>
      </c>
      <c r="Q8" s="18">
        <v>696.5</v>
      </c>
      <c r="R8" s="18">
        <v>873</v>
      </c>
      <c r="S8" s="18" t="s">
        <v>42</v>
      </c>
      <c r="T8" s="18">
        <v>675.6</v>
      </c>
      <c r="U8" s="18">
        <v>556.9</v>
      </c>
      <c r="V8" s="18">
        <v>710</v>
      </c>
      <c r="W8" s="18">
        <v>27.4</v>
      </c>
      <c r="X8" s="18">
        <v>23.9</v>
      </c>
      <c r="Y8" s="18" t="s">
        <v>42</v>
      </c>
      <c r="Z8" s="18">
        <v>27.2</v>
      </c>
      <c r="AA8" s="18">
        <v>18.2</v>
      </c>
      <c r="AB8" s="18" t="s">
        <v>111</v>
      </c>
      <c r="AC8" s="19">
        <f t="shared" si="9"/>
        <v>702.4</v>
      </c>
      <c r="AD8" s="20">
        <f t="shared" si="10"/>
        <v>24.175</v>
      </c>
      <c r="AE8" s="17">
        <f t="shared" si="11"/>
        <v>113.01041987356784</v>
      </c>
      <c r="AF8" s="21">
        <f t="shared" si="12"/>
        <v>4.294473192371755</v>
      </c>
      <c r="AG8" s="17">
        <f t="shared" si="13"/>
        <v>24.175</v>
      </c>
      <c r="AH8" s="19">
        <v>7.3857465835151865</v>
      </c>
      <c r="AI8" s="17">
        <v>6.677548263789041</v>
      </c>
      <c r="AJ8" s="17" t="s">
        <v>42</v>
      </c>
      <c r="AK8" s="17">
        <v>6.184161043440961</v>
      </c>
      <c r="AL8" s="17">
        <v>7.113939166379375</v>
      </c>
      <c r="AM8" s="17" t="s">
        <v>111</v>
      </c>
      <c r="AN8" s="17">
        <f t="shared" si="14"/>
        <v>6.84034876428114</v>
      </c>
      <c r="AO8" s="21">
        <f t="shared" si="15"/>
        <v>6.84034876428114</v>
      </c>
      <c r="AP8" s="19">
        <v>4.382979330714858</v>
      </c>
      <c r="AQ8" s="17">
        <v>5.394567104829028</v>
      </c>
      <c r="AR8" s="17" t="s">
        <v>42</v>
      </c>
      <c r="AS8" s="17">
        <v>3.534074810498966</v>
      </c>
      <c r="AT8" s="17">
        <v>4.2980252685075975</v>
      </c>
      <c r="AU8" s="17" t="s">
        <v>111</v>
      </c>
      <c r="AV8" s="17">
        <f t="shared" si="16"/>
        <v>4.402411628637612</v>
      </c>
      <c r="AW8" s="21">
        <f t="shared" si="17"/>
        <v>4.402411628637612</v>
      </c>
      <c r="AX8">
        <f t="shared" si="18"/>
        <v>2</v>
      </c>
    </row>
    <row r="9" spans="1:50" ht="15.75">
      <c r="A9" s="15">
        <v>4025</v>
      </c>
      <c r="B9" s="1" t="s">
        <v>58</v>
      </c>
      <c r="C9" s="2">
        <v>1</v>
      </c>
      <c r="D9" s="2">
        <v>70</v>
      </c>
      <c r="E9" s="16">
        <v>0.19372525129454765</v>
      </c>
      <c r="F9" s="2">
        <v>33</v>
      </c>
      <c r="G9" s="2">
        <v>28</v>
      </c>
      <c r="H9" s="17">
        <f t="shared" si="0"/>
        <v>21.280666666666665</v>
      </c>
      <c r="I9" s="17">
        <f t="shared" si="1"/>
        <v>21.246</v>
      </c>
      <c r="J9" s="18">
        <f t="shared" si="2"/>
        <v>21.454</v>
      </c>
      <c r="K9" s="17">
        <f t="shared" si="3"/>
        <v>6.014895691428237</v>
      </c>
      <c r="L9" s="17">
        <f t="shared" si="4"/>
        <v>5.855726333584855</v>
      </c>
      <c r="M9" s="17">
        <f t="shared" si="5"/>
        <v>6.8107424806451515</v>
      </c>
      <c r="N9" s="17">
        <f t="shared" si="6"/>
        <v>4.930422725485656</v>
      </c>
      <c r="O9" s="17">
        <f t="shared" si="7"/>
        <v>4.837377787755551</v>
      </c>
      <c r="P9" s="17">
        <f t="shared" si="8"/>
        <v>5.39564741413618</v>
      </c>
      <c r="Q9" s="18">
        <v>1149</v>
      </c>
      <c r="R9" s="18">
        <v>1156.9</v>
      </c>
      <c r="S9" s="18">
        <v>1150</v>
      </c>
      <c r="T9" s="18">
        <v>846.4</v>
      </c>
      <c r="U9" s="18">
        <v>1076.7</v>
      </c>
      <c r="V9" s="18">
        <v>1116.1</v>
      </c>
      <c r="W9" s="18">
        <v>18.9</v>
      </c>
      <c r="X9" s="18">
        <v>20.7</v>
      </c>
      <c r="Y9" s="18">
        <v>21</v>
      </c>
      <c r="Z9" s="18">
        <v>25.5</v>
      </c>
      <c r="AA9" s="18">
        <v>20.13</v>
      </c>
      <c r="AB9" s="18">
        <v>21.454</v>
      </c>
      <c r="AC9" s="19">
        <f t="shared" si="9"/>
        <v>1082.5166666666667</v>
      </c>
      <c r="AD9" s="20">
        <f t="shared" si="10"/>
        <v>21.280666666666665</v>
      </c>
      <c r="AE9" s="17">
        <f t="shared" si="11"/>
        <v>119.51541183741365</v>
      </c>
      <c r="AF9" s="21">
        <f t="shared" si="12"/>
        <v>2.2467920835419144</v>
      </c>
      <c r="AG9" s="17">
        <f t="shared" si="13"/>
        <v>21.246</v>
      </c>
      <c r="AH9" s="19">
        <v>5.875535449658145</v>
      </c>
      <c r="AI9" s="17">
        <v>5.181892735342417</v>
      </c>
      <c r="AJ9" s="17">
        <v>4.769071255889613</v>
      </c>
      <c r="AK9" s="17">
        <v>6.811809570172028</v>
      </c>
      <c r="AL9" s="17">
        <v>6.640322656862071</v>
      </c>
      <c r="AM9" s="17">
        <v>6.8107424806451515</v>
      </c>
      <c r="AN9" s="17">
        <f t="shared" si="14"/>
        <v>5.855726333584855</v>
      </c>
      <c r="AO9" s="21">
        <f t="shared" si="15"/>
        <v>6.014895691428237</v>
      </c>
      <c r="AP9" s="19">
        <v>4.959900440242989</v>
      </c>
      <c r="AQ9" s="17">
        <v>4.566086263478543</v>
      </c>
      <c r="AR9" s="17">
        <v>4.953104340283673</v>
      </c>
      <c r="AS9" s="17">
        <v>5.523546741019884</v>
      </c>
      <c r="AT9" s="17">
        <v>4.184251153752661</v>
      </c>
      <c r="AU9" s="17">
        <v>5.39564741413618</v>
      </c>
      <c r="AV9" s="17">
        <f t="shared" si="16"/>
        <v>4.837377787755551</v>
      </c>
      <c r="AW9" s="21">
        <f t="shared" si="17"/>
        <v>4.930422725485656</v>
      </c>
      <c r="AX9">
        <f t="shared" si="18"/>
        <v>0</v>
      </c>
    </row>
    <row r="10" spans="1:50" ht="15.75">
      <c r="A10" s="15">
        <v>4027</v>
      </c>
      <c r="B10" s="1" t="s">
        <v>58</v>
      </c>
      <c r="C10" s="2">
        <v>1</v>
      </c>
      <c r="D10" s="2">
        <v>72</v>
      </c>
      <c r="E10" s="16">
        <v>0.23271744595274008</v>
      </c>
      <c r="F10" s="2">
        <v>29</v>
      </c>
      <c r="G10" s="2">
        <v>26</v>
      </c>
      <c r="H10" s="17">
        <f t="shared" si="0"/>
        <v>28.478333333333335</v>
      </c>
      <c r="I10" s="17">
        <f t="shared" si="1"/>
        <v>28.819499999999998</v>
      </c>
      <c r="J10" s="18">
        <f t="shared" si="2"/>
        <v>27.796</v>
      </c>
      <c r="K10" s="17">
        <f t="shared" si="3"/>
        <v>6.073443959012553</v>
      </c>
      <c r="L10" s="17">
        <f t="shared" si="4"/>
        <v>5.798377307775759</v>
      </c>
      <c r="M10" s="17">
        <f t="shared" si="5"/>
        <v>6.623577261486139</v>
      </c>
      <c r="N10" s="17">
        <f t="shared" si="6"/>
        <v>4.956365506602365</v>
      </c>
      <c r="O10" s="17">
        <f t="shared" si="7"/>
        <v>4.899538353703488</v>
      </c>
      <c r="P10" s="17">
        <f t="shared" si="8"/>
        <v>5.070019812400121</v>
      </c>
      <c r="Q10" s="18" t="s">
        <v>42</v>
      </c>
      <c r="R10" s="18">
        <v>1205.2</v>
      </c>
      <c r="S10" s="18" t="s">
        <v>42</v>
      </c>
      <c r="T10" s="18" t="s">
        <v>42</v>
      </c>
      <c r="U10" s="18">
        <v>1210.7</v>
      </c>
      <c r="V10" s="18">
        <v>1240</v>
      </c>
      <c r="W10" s="18" t="s">
        <v>42</v>
      </c>
      <c r="X10" s="18">
        <v>36.705</v>
      </c>
      <c r="Y10" s="18" t="s">
        <v>42</v>
      </c>
      <c r="Z10" s="18" t="s">
        <v>42</v>
      </c>
      <c r="AA10" s="18">
        <v>20.934</v>
      </c>
      <c r="AB10" s="18">
        <v>27.796</v>
      </c>
      <c r="AC10" s="19">
        <f t="shared" si="9"/>
        <v>1218.6333333333334</v>
      </c>
      <c r="AD10" s="20">
        <f t="shared" si="10"/>
        <v>28.478333333333335</v>
      </c>
      <c r="AE10" s="17">
        <f t="shared" si="11"/>
        <v>18.707306950316948</v>
      </c>
      <c r="AF10" s="21">
        <f t="shared" si="12"/>
        <v>7.907609900174207</v>
      </c>
      <c r="AG10" s="17">
        <f t="shared" si="13"/>
        <v>28.819499999999998</v>
      </c>
      <c r="AH10" s="19" t="s">
        <v>42</v>
      </c>
      <c r="AI10" s="17">
        <v>5.69417248291444</v>
      </c>
      <c r="AJ10" s="17" t="s">
        <v>42</v>
      </c>
      <c r="AK10" s="17" t="s">
        <v>42</v>
      </c>
      <c r="AL10" s="17">
        <v>5.902582132637078</v>
      </c>
      <c r="AM10" s="17">
        <v>6.623577261486139</v>
      </c>
      <c r="AN10" s="17">
        <f t="shared" si="14"/>
        <v>5.798377307775759</v>
      </c>
      <c r="AO10" s="21">
        <f t="shared" si="15"/>
        <v>6.073443959012553</v>
      </c>
      <c r="AP10" s="19" t="s">
        <v>42</v>
      </c>
      <c r="AQ10" s="17">
        <v>5.656042589250886</v>
      </c>
      <c r="AR10" s="17" t="s">
        <v>42</v>
      </c>
      <c r="AS10" s="17" t="s">
        <v>42</v>
      </c>
      <c r="AT10" s="17">
        <v>4.14303411815609</v>
      </c>
      <c r="AU10" s="17">
        <v>5.070019812400121</v>
      </c>
      <c r="AV10" s="17">
        <f t="shared" si="16"/>
        <v>4.899538353703488</v>
      </c>
      <c r="AW10" s="21">
        <f t="shared" si="17"/>
        <v>4.956365506602365</v>
      </c>
      <c r="AX10">
        <f t="shared" si="18"/>
        <v>3</v>
      </c>
    </row>
    <row r="11" spans="1:50" ht="15.75">
      <c r="A11" s="15">
        <v>4028</v>
      </c>
      <c r="B11" s="1" t="s">
        <v>58</v>
      </c>
      <c r="C11" s="2">
        <v>1</v>
      </c>
      <c r="D11" s="2">
        <v>69</v>
      </c>
      <c r="E11" s="16">
        <v>0.23213550549902956</v>
      </c>
      <c r="F11" s="2">
        <v>21</v>
      </c>
      <c r="G11" s="2">
        <v>23</v>
      </c>
      <c r="H11" s="17">
        <f t="shared" si="0"/>
        <v>19.1465</v>
      </c>
      <c r="I11" s="17">
        <f t="shared" si="1"/>
        <v>18.679</v>
      </c>
      <c r="J11" s="18">
        <f t="shared" si="2"/>
        <v>19.614</v>
      </c>
      <c r="K11" s="17">
        <f t="shared" si="3"/>
        <v>6.186333443153723</v>
      </c>
      <c r="L11" s="17">
        <f t="shared" si="4"/>
        <v>6.202728067474837</v>
      </c>
      <c r="M11" s="17">
        <f t="shared" si="5"/>
        <v>6.16993881883261</v>
      </c>
      <c r="N11" s="17">
        <f t="shared" si="6"/>
        <v>3.65488320115918</v>
      </c>
      <c r="O11" s="17">
        <f t="shared" si="7"/>
        <v>1.8823838392684658</v>
      </c>
      <c r="P11" s="17">
        <f t="shared" si="8"/>
        <v>5.4273825630498935</v>
      </c>
      <c r="Q11" s="18" t="s">
        <v>42</v>
      </c>
      <c r="R11" s="18" t="s">
        <v>42</v>
      </c>
      <c r="S11" s="18">
        <v>883.94</v>
      </c>
      <c r="T11" s="18" t="s">
        <v>42</v>
      </c>
      <c r="U11" s="18" t="s">
        <v>42</v>
      </c>
      <c r="V11" s="18">
        <v>740.81</v>
      </c>
      <c r="W11" s="18" t="s">
        <v>42</v>
      </c>
      <c r="X11" s="18" t="s">
        <v>42</v>
      </c>
      <c r="Y11" s="18">
        <v>18.679</v>
      </c>
      <c r="Z11" s="18" t="s">
        <v>42</v>
      </c>
      <c r="AA11" s="18" t="s">
        <v>42</v>
      </c>
      <c r="AB11" s="18">
        <v>19.614</v>
      </c>
      <c r="AC11" s="19">
        <f t="shared" si="9"/>
        <v>812.375</v>
      </c>
      <c r="AD11" s="20">
        <f t="shared" si="10"/>
        <v>19.1465</v>
      </c>
      <c r="AE11" s="17">
        <f t="shared" si="11"/>
        <v>101.20819359123021</v>
      </c>
      <c r="AF11" s="21">
        <f t="shared" si="12"/>
        <v>0.661144840409431</v>
      </c>
      <c r="AG11" s="17">
        <f t="shared" si="13"/>
        <v>18.679</v>
      </c>
      <c r="AH11" s="19" t="s">
        <v>42</v>
      </c>
      <c r="AI11" s="17" t="s">
        <v>42</v>
      </c>
      <c r="AJ11" s="17">
        <v>6.202728067474837</v>
      </c>
      <c r="AK11" s="17" t="s">
        <v>42</v>
      </c>
      <c r="AL11" s="17" t="s">
        <v>42</v>
      </c>
      <c r="AM11" s="17">
        <v>6.16993881883261</v>
      </c>
      <c r="AN11" s="17">
        <f t="shared" si="14"/>
        <v>6.202728067474837</v>
      </c>
      <c r="AO11" s="21">
        <f t="shared" si="15"/>
        <v>6.186333443153723</v>
      </c>
      <c r="AP11" s="19" t="s">
        <v>42</v>
      </c>
      <c r="AQ11" s="17" t="s">
        <v>42</v>
      </c>
      <c r="AR11" s="17">
        <v>1.8823838392684658</v>
      </c>
      <c r="AS11" s="17" t="s">
        <v>42</v>
      </c>
      <c r="AT11" s="17" t="s">
        <v>42</v>
      </c>
      <c r="AU11" s="17">
        <v>5.4273825630498935</v>
      </c>
      <c r="AV11" s="17">
        <f t="shared" si="16"/>
        <v>1.8823838392684658</v>
      </c>
      <c r="AW11" s="21">
        <f t="shared" si="17"/>
        <v>3.65488320115918</v>
      </c>
      <c r="AX11">
        <f t="shared" si="18"/>
        <v>4</v>
      </c>
    </row>
    <row r="12" spans="1:50" ht="15.75">
      <c r="A12" s="15">
        <v>4029</v>
      </c>
      <c r="B12" s="1" t="s">
        <v>58</v>
      </c>
      <c r="C12" s="2">
        <v>1</v>
      </c>
      <c r="D12" s="2">
        <v>75</v>
      </c>
      <c r="E12" s="16">
        <v>0.17586971748774227</v>
      </c>
      <c r="F12" s="2">
        <v>20</v>
      </c>
      <c r="G12" s="2">
        <v>20</v>
      </c>
      <c r="H12" s="17">
        <f t="shared" si="0"/>
        <v>29.48333333333333</v>
      </c>
      <c r="I12" s="17">
        <f t="shared" si="1"/>
        <v>29.959999999999997</v>
      </c>
      <c r="J12" s="18">
        <f t="shared" si="2"/>
        <v>27.1</v>
      </c>
      <c r="K12" s="17">
        <f t="shared" si="3"/>
        <v>6.135037673450102</v>
      </c>
      <c r="L12" s="17">
        <f t="shared" si="4"/>
        <v>6.092782925063296</v>
      </c>
      <c r="M12" s="17">
        <f t="shared" si="5"/>
        <v>6.346311415384131</v>
      </c>
      <c r="N12" s="17">
        <f t="shared" si="6"/>
        <v>5.346913388793108</v>
      </c>
      <c r="O12" s="17">
        <f t="shared" si="7"/>
        <v>5.419736725597119</v>
      </c>
      <c r="P12" s="17">
        <f t="shared" si="8"/>
        <v>4.9827967047730475</v>
      </c>
      <c r="Q12" s="18">
        <v>1116.8</v>
      </c>
      <c r="R12" s="18">
        <v>1155.4</v>
      </c>
      <c r="S12" s="18">
        <v>1165</v>
      </c>
      <c r="T12" s="18">
        <v>1230.7</v>
      </c>
      <c r="U12" s="18">
        <v>1275.3</v>
      </c>
      <c r="V12" s="18">
        <v>1087.4</v>
      </c>
      <c r="W12" s="18">
        <v>27.6</v>
      </c>
      <c r="X12" s="18">
        <v>30.7</v>
      </c>
      <c r="Y12" s="18">
        <v>29.9</v>
      </c>
      <c r="Z12" s="18">
        <v>29.3</v>
      </c>
      <c r="AA12" s="18">
        <v>32.3</v>
      </c>
      <c r="AB12" s="18">
        <v>27.1</v>
      </c>
      <c r="AC12" s="19">
        <f t="shared" si="9"/>
        <v>1171.7666666666667</v>
      </c>
      <c r="AD12" s="20">
        <f t="shared" si="10"/>
        <v>29.48333333333333</v>
      </c>
      <c r="AE12" s="17">
        <f t="shared" si="11"/>
        <v>70.20685626537158</v>
      </c>
      <c r="AF12" s="21">
        <f t="shared" si="12"/>
        <v>1.9415629442969016</v>
      </c>
      <c r="AG12" s="17">
        <f t="shared" si="13"/>
        <v>29.959999999999997</v>
      </c>
      <c r="AH12" s="19">
        <v>6.623784564247576</v>
      </c>
      <c r="AI12" s="17">
        <v>5.982525633799605</v>
      </c>
      <c r="AJ12" s="17">
        <v>6.0231686000509725</v>
      </c>
      <c r="AK12" s="17">
        <v>5.299432119979486</v>
      </c>
      <c r="AL12" s="17">
        <v>6.535003707238839</v>
      </c>
      <c r="AM12" s="17">
        <v>6.346311415384131</v>
      </c>
      <c r="AN12" s="17">
        <f t="shared" si="14"/>
        <v>6.092782925063296</v>
      </c>
      <c r="AO12" s="21">
        <f t="shared" si="15"/>
        <v>6.135037673450102</v>
      </c>
      <c r="AP12" s="19">
        <v>5.3162186776837235</v>
      </c>
      <c r="AQ12" s="17">
        <v>5.507390796313375</v>
      </c>
      <c r="AR12" s="17">
        <v>5.476661858627271</v>
      </c>
      <c r="AS12" s="17">
        <v>5.195581182096526</v>
      </c>
      <c r="AT12" s="17">
        <v>5.602831113264699</v>
      </c>
      <c r="AU12" s="17">
        <v>4.9827967047730475</v>
      </c>
      <c r="AV12" s="17">
        <f t="shared" si="16"/>
        <v>5.419736725597119</v>
      </c>
      <c r="AW12" s="21">
        <f t="shared" si="17"/>
        <v>5.346913388793108</v>
      </c>
      <c r="AX12">
        <f t="shared" si="18"/>
        <v>0</v>
      </c>
    </row>
    <row r="13" spans="1:50" ht="15.75">
      <c r="A13" s="15">
        <v>4030</v>
      </c>
      <c r="B13" s="1" t="s">
        <v>58</v>
      </c>
      <c r="C13" s="2">
        <v>1</v>
      </c>
      <c r="D13" s="2">
        <v>60</v>
      </c>
      <c r="E13" s="16">
        <v>0.15716696961828103</v>
      </c>
      <c r="F13" s="2">
        <v>21</v>
      </c>
      <c r="G13" s="2">
        <v>21</v>
      </c>
      <c r="H13" s="17">
        <f t="shared" si="0"/>
        <v>15.153166666666666</v>
      </c>
      <c r="I13" s="17">
        <f t="shared" si="1"/>
        <v>15.5838</v>
      </c>
      <c r="J13" s="18">
        <f t="shared" si="2"/>
        <v>13</v>
      </c>
      <c r="K13" s="17">
        <f t="shared" si="3"/>
        <v>6.923745469322955</v>
      </c>
      <c r="L13" s="17">
        <f t="shared" si="4"/>
        <v>7.078837345357934</v>
      </c>
      <c r="M13" s="17">
        <f t="shared" si="5"/>
        <v>6.148286089148061</v>
      </c>
      <c r="N13" s="17">
        <f t="shared" si="6"/>
        <v>4.583147604575135</v>
      </c>
      <c r="O13" s="17">
        <f t="shared" si="7"/>
        <v>4.6418219963362075</v>
      </c>
      <c r="P13" s="17">
        <f t="shared" si="8"/>
        <v>4.289775645769774</v>
      </c>
      <c r="Q13" s="18">
        <v>703.15</v>
      </c>
      <c r="R13" s="18">
        <v>728.27</v>
      </c>
      <c r="S13" s="18">
        <v>684.18</v>
      </c>
      <c r="T13" s="18">
        <v>681.38</v>
      </c>
      <c r="U13" s="18">
        <v>657.01</v>
      </c>
      <c r="V13" s="18">
        <v>680.2</v>
      </c>
      <c r="W13" s="18">
        <v>11.307</v>
      </c>
      <c r="X13" s="18">
        <v>19.3</v>
      </c>
      <c r="Y13" s="18">
        <v>15.757</v>
      </c>
      <c r="Z13" s="18">
        <v>15.444</v>
      </c>
      <c r="AA13" s="18">
        <v>16.111</v>
      </c>
      <c r="AB13" s="18">
        <v>13</v>
      </c>
      <c r="AC13" s="19">
        <f t="shared" si="9"/>
        <v>689.0316666666666</v>
      </c>
      <c r="AD13" s="20">
        <f t="shared" si="10"/>
        <v>15.153166666666666</v>
      </c>
      <c r="AE13" s="17">
        <f t="shared" si="11"/>
        <v>24.184483799880738</v>
      </c>
      <c r="AF13" s="21">
        <f t="shared" si="12"/>
        <v>2.756519357208774</v>
      </c>
      <c r="AG13" s="17">
        <f t="shared" si="13"/>
        <v>15.5838</v>
      </c>
      <c r="AH13" s="19">
        <v>6.669539949387848</v>
      </c>
      <c r="AI13" s="17">
        <v>8.367600176470859</v>
      </c>
      <c r="AJ13" s="17">
        <v>6.725296074715204</v>
      </c>
      <c r="AK13" s="17">
        <v>7.258539500232476</v>
      </c>
      <c r="AL13" s="17">
        <v>6.373211025983286</v>
      </c>
      <c r="AM13" s="17">
        <v>6.148286089148061</v>
      </c>
      <c r="AN13" s="17">
        <f t="shared" si="14"/>
        <v>7.078837345357934</v>
      </c>
      <c r="AO13" s="21">
        <f t="shared" si="15"/>
        <v>6.923745469322955</v>
      </c>
      <c r="AP13" s="19">
        <v>2.71593582766226</v>
      </c>
      <c r="AQ13" s="17">
        <v>5.295972790175633</v>
      </c>
      <c r="AR13" s="17">
        <v>5.320915729190455</v>
      </c>
      <c r="AS13" s="17">
        <v>4.395417216813243</v>
      </c>
      <c r="AT13" s="17">
        <v>5.480868417839448</v>
      </c>
      <c r="AU13" s="17">
        <v>4.289775645769774</v>
      </c>
      <c r="AV13" s="17">
        <f t="shared" si="16"/>
        <v>4.6418219963362075</v>
      </c>
      <c r="AW13" s="21">
        <f t="shared" si="17"/>
        <v>4.583147604575135</v>
      </c>
      <c r="AX13">
        <f t="shared" si="18"/>
        <v>0</v>
      </c>
    </row>
    <row r="14" spans="1:50" ht="16.5" thickBot="1">
      <c r="A14" s="15">
        <v>4032</v>
      </c>
      <c r="B14" s="1" t="s">
        <v>58</v>
      </c>
      <c r="C14" s="2">
        <v>2</v>
      </c>
      <c r="D14" s="2">
        <v>72</v>
      </c>
      <c r="E14" s="16">
        <v>0.09439802053741156</v>
      </c>
      <c r="F14" s="2">
        <v>27</v>
      </c>
      <c r="G14" s="2">
        <v>36</v>
      </c>
      <c r="H14" s="17">
        <f t="shared" si="0"/>
        <v>28.683333333333337</v>
      </c>
      <c r="I14" s="17">
        <f t="shared" si="1"/>
        <v>28.96</v>
      </c>
      <c r="J14" s="18">
        <f t="shared" si="2"/>
        <v>27.3</v>
      </c>
      <c r="K14" s="17">
        <f t="shared" si="3"/>
        <v>6.424610651464854</v>
      </c>
      <c r="L14" s="17">
        <f t="shared" si="4"/>
        <v>6.51365549334322</v>
      </c>
      <c r="M14" s="17">
        <f t="shared" si="5"/>
        <v>5.979386442073031</v>
      </c>
      <c r="N14" s="17">
        <f t="shared" si="6"/>
        <v>5.678716137118847</v>
      </c>
      <c r="O14" s="17">
        <f t="shared" si="7"/>
        <v>5.7907544027150974</v>
      </c>
      <c r="P14" s="17">
        <f t="shared" si="8"/>
        <v>5.118524809137591</v>
      </c>
      <c r="Q14" s="18">
        <v>960.5</v>
      </c>
      <c r="R14" s="18">
        <v>964.6</v>
      </c>
      <c r="S14" s="18">
        <v>994.9</v>
      </c>
      <c r="T14" s="18">
        <v>1018.4</v>
      </c>
      <c r="U14" s="18">
        <v>1030.2</v>
      </c>
      <c r="V14" s="18">
        <v>984.5</v>
      </c>
      <c r="W14" s="18">
        <v>26.1</v>
      </c>
      <c r="X14" s="18">
        <v>30.3</v>
      </c>
      <c r="Y14" s="18">
        <v>30.8</v>
      </c>
      <c r="Z14" s="18">
        <v>25</v>
      </c>
      <c r="AA14" s="18">
        <v>32.6</v>
      </c>
      <c r="AB14" s="18">
        <v>27.3</v>
      </c>
      <c r="AC14" s="19">
        <f t="shared" si="9"/>
        <v>992.1833333333334</v>
      </c>
      <c r="AD14" s="20">
        <f t="shared" si="10"/>
        <v>28.683333333333337</v>
      </c>
      <c r="AE14" s="17">
        <f t="shared" si="11"/>
        <v>28.155526396542665</v>
      </c>
      <c r="AF14" s="21">
        <f t="shared" si="12"/>
        <v>2.9862462501720497</v>
      </c>
      <c r="AG14" s="17">
        <f t="shared" si="13"/>
        <v>28.96</v>
      </c>
      <c r="AH14" s="19">
        <v>6.6528121390261985</v>
      </c>
      <c r="AI14" s="17">
        <v>6.852969008090967</v>
      </c>
      <c r="AJ14" s="17">
        <v>6.277290745991272</v>
      </c>
      <c r="AK14" s="17">
        <v>6.662241780725111</v>
      </c>
      <c r="AL14" s="17">
        <v>6.12296379288255</v>
      </c>
      <c r="AM14" s="17">
        <v>5.979386442073031</v>
      </c>
      <c r="AN14" s="17">
        <f t="shared" si="14"/>
        <v>6.51365549334322</v>
      </c>
      <c r="AO14" s="21">
        <f t="shared" si="15"/>
        <v>6.424610651464854</v>
      </c>
      <c r="AP14" s="19">
        <v>5.884463519879927</v>
      </c>
      <c r="AQ14" s="17">
        <v>5.610910686224481</v>
      </c>
      <c r="AR14" s="17">
        <v>5.906998926927945</v>
      </c>
      <c r="AS14" s="17">
        <v>5.41992242230479</v>
      </c>
      <c r="AT14" s="17">
        <v>6.131476458238348</v>
      </c>
      <c r="AU14" s="17">
        <v>5.118524809137591</v>
      </c>
      <c r="AV14" s="17">
        <f t="shared" si="16"/>
        <v>5.7907544027150974</v>
      </c>
      <c r="AW14" s="21">
        <f t="shared" si="17"/>
        <v>5.678716137118847</v>
      </c>
      <c r="AX14">
        <f t="shared" si="18"/>
        <v>0</v>
      </c>
    </row>
    <row r="15" spans="1:50" ht="15.75">
      <c r="A15" s="15">
        <v>4034</v>
      </c>
      <c r="B15" s="1" t="s">
        <v>58</v>
      </c>
      <c r="C15" s="2">
        <v>2</v>
      </c>
      <c r="D15" s="2">
        <v>73</v>
      </c>
      <c r="E15" s="16">
        <v>0.15627686130046808</v>
      </c>
      <c r="F15" s="2">
        <v>27</v>
      </c>
      <c r="G15" s="2">
        <v>28</v>
      </c>
      <c r="H15" s="17">
        <f t="shared" si="0"/>
        <v>21.4</v>
      </c>
      <c r="I15" s="17">
        <f t="shared" si="1"/>
        <v>22.125</v>
      </c>
      <c r="J15" s="18">
        <f t="shared" si="2"/>
        <v>18.5</v>
      </c>
      <c r="K15" s="17">
        <f t="shared" si="3"/>
        <v>5.7920371632645855</v>
      </c>
      <c r="L15" s="17">
        <f t="shared" si="4"/>
        <v>5.916641338243834</v>
      </c>
      <c r="M15" s="17">
        <f t="shared" si="5"/>
        <v>5.293620463347592</v>
      </c>
      <c r="N15" s="17">
        <f t="shared" si="6"/>
        <v>5.014333255144864</v>
      </c>
      <c r="O15" s="17">
        <f t="shared" si="7"/>
        <v>5.237382460883698</v>
      </c>
      <c r="P15" s="17">
        <f t="shared" si="8"/>
        <v>4.122136432189532</v>
      </c>
      <c r="Q15" s="22">
        <v>899.2</v>
      </c>
      <c r="R15" s="22">
        <v>927.7</v>
      </c>
      <c r="S15" s="22">
        <v>944.8</v>
      </c>
      <c r="T15" s="22">
        <v>929.6</v>
      </c>
      <c r="U15" s="22" t="s">
        <v>42</v>
      </c>
      <c r="V15" s="22">
        <v>914.4</v>
      </c>
      <c r="W15" s="22">
        <v>21.4</v>
      </c>
      <c r="X15" s="22">
        <v>18.6</v>
      </c>
      <c r="Y15" s="22">
        <v>20.3</v>
      </c>
      <c r="Z15" s="22">
        <v>28.2</v>
      </c>
      <c r="AA15" s="22" t="s">
        <v>42</v>
      </c>
      <c r="AB15" s="22">
        <v>18.5</v>
      </c>
      <c r="AC15" s="23">
        <f t="shared" si="9"/>
        <v>923.14</v>
      </c>
      <c r="AD15" s="24">
        <f t="shared" si="10"/>
        <v>21.4</v>
      </c>
      <c r="AE15" s="25">
        <f t="shared" si="11"/>
        <v>17.184236962989786</v>
      </c>
      <c r="AF15" s="26">
        <f t="shared" si="12"/>
        <v>3.9906139878469773</v>
      </c>
      <c r="AG15" s="17">
        <f t="shared" si="13"/>
        <v>22.125</v>
      </c>
      <c r="AH15" s="19">
        <v>5.913842953254936</v>
      </c>
      <c r="AI15" s="17">
        <v>6.243389522855734</v>
      </c>
      <c r="AJ15" s="17">
        <v>4.894720312539836</v>
      </c>
      <c r="AK15" s="17">
        <v>6.61461256432483</v>
      </c>
      <c r="AL15" s="17" t="s">
        <v>42</v>
      </c>
      <c r="AM15" s="17">
        <v>5.293620463347592</v>
      </c>
      <c r="AN15" s="17">
        <f t="shared" si="14"/>
        <v>5.916641338243834</v>
      </c>
      <c r="AO15" s="21">
        <f t="shared" si="15"/>
        <v>5.7920371632645855</v>
      </c>
      <c r="AP15" s="19">
        <v>5.561343719478888</v>
      </c>
      <c r="AQ15" s="17">
        <v>5.127045536050551</v>
      </c>
      <c r="AR15" s="17">
        <v>5.249319330774799</v>
      </c>
      <c r="AS15" s="17">
        <v>5.011821257230551</v>
      </c>
      <c r="AT15" s="17" t="s">
        <v>42</v>
      </c>
      <c r="AU15" s="17">
        <v>4.122136432189532</v>
      </c>
      <c r="AV15" s="17">
        <f t="shared" si="16"/>
        <v>5.237382460883698</v>
      </c>
      <c r="AW15" s="21">
        <f t="shared" si="17"/>
        <v>5.014333255144864</v>
      </c>
      <c r="AX15">
        <f t="shared" si="18"/>
        <v>1</v>
      </c>
    </row>
    <row r="16" spans="1:50" ht="15">
      <c r="A16" s="15">
        <v>4035</v>
      </c>
      <c r="B16" s="1" t="s">
        <v>58</v>
      </c>
      <c r="C16" s="2">
        <v>2</v>
      </c>
      <c r="D16" s="2">
        <v>60</v>
      </c>
      <c r="E16" s="16">
        <v>0.1847620460699581</v>
      </c>
      <c r="F16" s="2">
        <v>28</v>
      </c>
      <c r="G16" s="2">
        <v>28</v>
      </c>
      <c r="H16" s="17">
        <f t="shared" si="0"/>
        <v>16.794</v>
      </c>
      <c r="I16" s="17">
        <f t="shared" si="1"/>
        <v>16.794</v>
      </c>
      <c r="J16" s="18" t="str">
        <f t="shared" si="2"/>
        <v> </v>
      </c>
      <c r="K16" s="17">
        <f t="shared" si="3"/>
        <v>5.187529569237518</v>
      </c>
      <c r="L16" s="17">
        <f t="shared" si="4"/>
        <v>5.187529569237518</v>
      </c>
      <c r="M16" s="17" t="str">
        <f t="shared" si="5"/>
        <v> </v>
      </c>
      <c r="N16" s="17">
        <f t="shared" si="6"/>
        <v>4.70408297015667</v>
      </c>
      <c r="O16" s="17">
        <f t="shared" si="7"/>
        <v>4.70408297015667</v>
      </c>
      <c r="P16" s="17" t="str">
        <f t="shared" si="8"/>
        <v> </v>
      </c>
      <c r="Q16" s="18" t="s">
        <v>42</v>
      </c>
      <c r="R16" s="18">
        <v>516.2</v>
      </c>
      <c r="S16" s="18" t="s">
        <v>42</v>
      </c>
      <c r="T16" s="18">
        <v>757.3</v>
      </c>
      <c r="U16" s="18">
        <v>760.63</v>
      </c>
      <c r="V16" s="18" t="s">
        <v>42</v>
      </c>
      <c r="W16" s="18" t="s">
        <v>42</v>
      </c>
      <c r="X16" s="18">
        <v>13.2</v>
      </c>
      <c r="Y16" s="18" t="s">
        <v>42</v>
      </c>
      <c r="Z16" s="18">
        <v>16.7</v>
      </c>
      <c r="AA16" s="18">
        <v>20.482</v>
      </c>
      <c r="AB16" s="18" t="s">
        <v>42</v>
      </c>
      <c r="AC16" s="19">
        <f t="shared" si="9"/>
        <v>678.0433333333334</v>
      </c>
      <c r="AD16" s="20">
        <f t="shared" si="10"/>
        <v>16.794</v>
      </c>
      <c r="AE16" s="17">
        <f t="shared" si="11"/>
        <v>140.17032722132498</v>
      </c>
      <c r="AF16" s="21">
        <f t="shared" si="12"/>
        <v>3.641909938480083</v>
      </c>
      <c r="AG16" s="17">
        <f t="shared" si="13"/>
        <v>16.794</v>
      </c>
      <c r="AH16" s="19" t="s">
        <v>42</v>
      </c>
      <c r="AI16" s="17">
        <v>4.710310950502404</v>
      </c>
      <c r="AJ16" s="17" t="s">
        <v>42</v>
      </c>
      <c r="AK16" s="17">
        <v>5.328232493647852</v>
      </c>
      <c r="AL16" s="17">
        <v>5.524045263562298</v>
      </c>
      <c r="AM16" s="17" t="s">
        <v>42</v>
      </c>
      <c r="AN16" s="17">
        <f t="shared" si="14"/>
        <v>5.187529569237518</v>
      </c>
      <c r="AO16" s="21">
        <f t="shared" si="15"/>
        <v>5.187529569237518</v>
      </c>
      <c r="AP16" s="19" t="s">
        <v>42</v>
      </c>
      <c r="AQ16" s="17">
        <v>4.055641848217426</v>
      </c>
      <c r="AR16" s="17" t="s">
        <v>42</v>
      </c>
      <c r="AS16" s="17">
        <v>5.090729692741483</v>
      </c>
      <c r="AT16" s="17">
        <v>4.9658773695111</v>
      </c>
      <c r="AU16" s="17" t="s">
        <v>42</v>
      </c>
      <c r="AV16" s="17">
        <f t="shared" si="16"/>
        <v>4.70408297015667</v>
      </c>
      <c r="AW16" s="21">
        <f t="shared" si="17"/>
        <v>4.70408297015667</v>
      </c>
      <c r="AX16">
        <f t="shared" si="18"/>
        <v>3</v>
      </c>
    </row>
    <row r="17" spans="1:50" ht="15">
      <c r="A17" s="15">
        <v>4036</v>
      </c>
      <c r="B17" s="1" t="s">
        <v>58</v>
      </c>
      <c r="C17" s="2">
        <v>1</v>
      </c>
      <c r="D17" s="2">
        <v>72</v>
      </c>
      <c r="E17" s="16">
        <v>0.21759337028948988</v>
      </c>
      <c r="F17" s="2">
        <v>21</v>
      </c>
      <c r="G17" s="2">
        <v>26</v>
      </c>
      <c r="H17" s="17">
        <f t="shared" si="0"/>
        <v>13.5425</v>
      </c>
      <c r="I17" s="17">
        <f t="shared" si="1"/>
        <v>14.066666666666668</v>
      </c>
      <c r="J17" s="18">
        <f t="shared" si="2"/>
        <v>11.97</v>
      </c>
      <c r="K17" s="17">
        <f t="shared" si="3"/>
        <v>6.372203082862142</v>
      </c>
      <c r="L17" s="17">
        <f t="shared" si="4"/>
        <v>6.348956543350429</v>
      </c>
      <c r="M17" s="17">
        <f t="shared" si="5"/>
        <v>6.44194270139728</v>
      </c>
      <c r="N17" s="17">
        <f t="shared" si="6"/>
        <v>3.8806384668054075</v>
      </c>
      <c r="O17" s="17">
        <f t="shared" si="7"/>
        <v>4.178518541504549</v>
      </c>
      <c r="P17" s="17">
        <f t="shared" si="8"/>
        <v>2.986998242707982</v>
      </c>
      <c r="Q17" s="18">
        <v>577</v>
      </c>
      <c r="R17" s="18">
        <v>436.5</v>
      </c>
      <c r="S17" s="18" t="s">
        <v>42</v>
      </c>
      <c r="T17" s="18">
        <v>600.8</v>
      </c>
      <c r="U17" s="18" t="s">
        <v>42</v>
      </c>
      <c r="V17" s="18">
        <v>861.62</v>
      </c>
      <c r="W17" s="18">
        <v>16.6</v>
      </c>
      <c r="X17" s="18">
        <v>11</v>
      </c>
      <c r="Y17" s="18" t="s">
        <v>42</v>
      </c>
      <c r="Z17" s="18">
        <v>14.6</v>
      </c>
      <c r="AA17" s="18" t="s">
        <v>42</v>
      </c>
      <c r="AB17" s="18">
        <v>11.97</v>
      </c>
      <c r="AC17" s="19">
        <f t="shared" si="9"/>
        <v>618.98</v>
      </c>
      <c r="AD17" s="20">
        <f t="shared" si="10"/>
        <v>13.5425</v>
      </c>
      <c r="AE17" s="17">
        <f t="shared" si="11"/>
        <v>177.26247280986075</v>
      </c>
      <c r="AF17" s="21">
        <f t="shared" si="12"/>
        <v>2.5432049989465333</v>
      </c>
      <c r="AG17" s="17">
        <f t="shared" si="13"/>
        <v>14.066666666666668</v>
      </c>
      <c r="AH17" s="19">
        <v>6.885912428385086</v>
      </c>
      <c r="AI17" s="17">
        <v>5.787307324935721</v>
      </c>
      <c r="AJ17" s="17" t="s">
        <v>42</v>
      </c>
      <c r="AK17" s="17">
        <v>6.373649876730479</v>
      </c>
      <c r="AL17" s="17" t="s">
        <v>42</v>
      </c>
      <c r="AM17" s="17">
        <v>6.44194270139728</v>
      </c>
      <c r="AN17" s="17">
        <f t="shared" si="14"/>
        <v>6.348956543350429</v>
      </c>
      <c r="AO17" s="21">
        <f t="shared" si="15"/>
        <v>6.372203082862142</v>
      </c>
      <c r="AP17" s="19">
        <v>5.588895989942853</v>
      </c>
      <c r="AQ17" s="17">
        <v>4.661352957377021</v>
      </c>
      <c r="AR17" s="17" t="s">
        <v>42</v>
      </c>
      <c r="AS17" s="17">
        <v>2.285306677193773</v>
      </c>
      <c r="AT17" s="17" t="s">
        <v>42</v>
      </c>
      <c r="AU17" s="17">
        <v>2.986998242707982</v>
      </c>
      <c r="AV17" s="17">
        <f t="shared" si="16"/>
        <v>4.178518541504549</v>
      </c>
      <c r="AW17" s="21">
        <f t="shared" si="17"/>
        <v>3.8806384668054075</v>
      </c>
      <c r="AX17">
        <f t="shared" si="18"/>
        <v>2</v>
      </c>
    </row>
    <row r="18" spans="1:50" ht="15">
      <c r="A18" s="15">
        <v>4038</v>
      </c>
      <c r="B18" s="1" t="s">
        <v>58</v>
      </c>
      <c r="C18" s="2">
        <v>2</v>
      </c>
      <c r="D18" s="2">
        <v>63</v>
      </c>
      <c r="E18" s="16">
        <v>0.20840666609299074</v>
      </c>
      <c r="F18" s="2">
        <v>21</v>
      </c>
      <c r="G18" s="2">
        <v>22</v>
      </c>
      <c r="H18" s="17">
        <f t="shared" si="0"/>
        <v>16.733333333333334</v>
      </c>
      <c r="I18" s="17">
        <f t="shared" si="1"/>
        <v>16.34</v>
      </c>
      <c r="J18" s="18">
        <f t="shared" si="2"/>
        <v>18.7</v>
      </c>
      <c r="K18" s="17">
        <f t="shared" si="3"/>
        <v>6.142347334005348</v>
      </c>
      <c r="L18" s="17">
        <f t="shared" si="4"/>
        <v>6.1070102743292605</v>
      </c>
      <c r="M18" s="17">
        <f t="shared" si="5"/>
        <v>6.319032632385783</v>
      </c>
      <c r="N18" s="17">
        <f t="shared" si="6"/>
        <v>4.357770287938981</v>
      </c>
      <c r="O18" s="17">
        <f t="shared" si="7"/>
        <v>4.3613797306413895</v>
      </c>
      <c r="P18" s="17">
        <f t="shared" si="8"/>
        <v>4.3397230744269395</v>
      </c>
      <c r="Q18" s="18">
        <v>768.4</v>
      </c>
      <c r="R18" s="18">
        <v>770.9</v>
      </c>
      <c r="S18" s="18">
        <v>565</v>
      </c>
      <c r="T18" s="18">
        <v>566.8</v>
      </c>
      <c r="U18" s="18">
        <v>642.2</v>
      </c>
      <c r="V18" s="18">
        <v>757.1</v>
      </c>
      <c r="W18" s="18">
        <v>16.3</v>
      </c>
      <c r="X18" s="18">
        <v>17.7</v>
      </c>
      <c r="Y18" s="18">
        <v>12</v>
      </c>
      <c r="Z18" s="18">
        <v>16.1</v>
      </c>
      <c r="AA18" s="18">
        <v>19.6</v>
      </c>
      <c r="AB18" s="18">
        <v>18.7</v>
      </c>
      <c r="AC18" s="19">
        <f t="shared" si="9"/>
        <v>678.4</v>
      </c>
      <c r="AD18" s="20">
        <f t="shared" si="10"/>
        <v>16.733333333333334</v>
      </c>
      <c r="AE18" s="17">
        <f t="shared" si="11"/>
        <v>99.47311194488736</v>
      </c>
      <c r="AF18" s="21">
        <f t="shared" si="12"/>
        <v>2.683778430993636</v>
      </c>
      <c r="AG18" s="17">
        <f t="shared" si="13"/>
        <v>16.34</v>
      </c>
      <c r="AH18" s="19">
        <v>5.866465940783749</v>
      </c>
      <c r="AI18" s="17">
        <v>5.162011528707321</v>
      </c>
      <c r="AJ18" s="17">
        <v>6.441160836649155</v>
      </c>
      <c r="AK18" s="17">
        <v>6.483638812653158</v>
      </c>
      <c r="AL18" s="17">
        <v>6.581774252852918</v>
      </c>
      <c r="AM18" s="17">
        <v>6.319032632385783</v>
      </c>
      <c r="AN18" s="17">
        <f t="shared" si="14"/>
        <v>6.1070102743292605</v>
      </c>
      <c r="AO18" s="21">
        <f t="shared" si="15"/>
        <v>6.142347334005348</v>
      </c>
      <c r="AP18" s="19">
        <v>4.795957473812211</v>
      </c>
      <c r="AQ18" s="17">
        <v>4.8742396128345495</v>
      </c>
      <c r="AR18" s="17">
        <v>3.643821939930816</v>
      </c>
      <c r="AS18" s="17">
        <v>4.5217277056311955</v>
      </c>
      <c r="AT18" s="17">
        <v>3.971151920998174</v>
      </c>
      <c r="AU18" s="17">
        <v>4.3397230744269395</v>
      </c>
      <c r="AV18" s="17">
        <f t="shared" si="16"/>
        <v>4.3613797306413895</v>
      </c>
      <c r="AW18" s="21">
        <f t="shared" si="17"/>
        <v>4.357770287938981</v>
      </c>
      <c r="AX18">
        <f t="shared" si="18"/>
        <v>0</v>
      </c>
    </row>
    <row r="19" spans="1:50" ht="15">
      <c r="A19" s="15">
        <v>4039</v>
      </c>
      <c r="B19" s="1" t="s">
        <v>58</v>
      </c>
      <c r="C19" s="2">
        <v>1</v>
      </c>
      <c r="D19" s="2">
        <v>71</v>
      </c>
      <c r="E19" s="16">
        <v>0.23382150089513687</v>
      </c>
      <c r="F19" s="2">
        <v>20</v>
      </c>
      <c r="G19" s="2">
        <v>20</v>
      </c>
      <c r="H19" s="17">
        <f t="shared" si="0"/>
        <v>13.9</v>
      </c>
      <c r="I19" s="17">
        <f t="shared" si="1"/>
        <v>13.9</v>
      </c>
      <c r="J19" s="18" t="str">
        <f t="shared" si="2"/>
        <v> </v>
      </c>
      <c r="K19" s="17">
        <f t="shared" si="3"/>
        <v>6.4966804898495</v>
      </c>
      <c r="L19" s="17">
        <f t="shared" si="4"/>
        <v>6.4966804898495</v>
      </c>
      <c r="M19" s="17" t="str">
        <f t="shared" si="5"/>
        <v> </v>
      </c>
      <c r="N19" s="17">
        <f t="shared" si="6"/>
        <v>3.9862109642750787</v>
      </c>
      <c r="O19" s="17">
        <f t="shared" si="7"/>
        <v>3.9862109642750787</v>
      </c>
      <c r="P19" s="17" t="str">
        <f t="shared" si="8"/>
        <v> </v>
      </c>
      <c r="Q19" s="18">
        <v>669.5</v>
      </c>
      <c r="R19" s="18">
        <v>547.6</v>
      </c>
      <c r="S19" s="18">
        <v>656.7</v>
      </c>
      <c r="T19" s="18">
        <v>723.3</v>
      </c>
      <c r="U19" s="18">
        <v>823.8</v>
      </c>
      <c r="V19" s="18" t="s">
        <v>42</v>
      </c>
      <c r="W19" s="18">
        <v>14</v>
      </c>
      <c r="X19" s="18">
        <v>10.5</v>
      </c>
      <c r="Y19" s="18">
        <v>18.7</v>
      </c>
      <c r="Z19" s="18">
        <v>14.1</v>
      </c>
      <c r="AA19" s="18">
        <v>12.2</v>
      </c>
      <c r="AB19" s="18" t="s">
        <v>42</v>
      </c>
      <c r="AC19" s="19">
        <f t="shared" si="9"/>
        <v>684.18</v>
      </c>
      <c r="AD19" s="20">
        <f t="shared" si="10"/>
        <v>13.9</v>
      </c>
      <c r="AE19" s="17">
        <f t="shared" si="11"/>
        <v>100.80782211713623</v>
      </c>
      <c r="AF19" s="21">
        <f t="shared" si="12"/>
        <v>3.0634947364080767</v>
      </c>
      <c r="AG19" s="17">
        <f t="shared" si="13"/>
        <v>13.9</v>
      </c>
      <c r="AH19" s="19">
        <v>6.9381963938131745</v>
      </c>
      <c r="AI19" s="17">
        <v>5.947922202141576</v>
      </c>
      <c r="AJ19" s="17">
        <v>6.659915876228561</v>
      </c>
      <c r="AK19" s="17">
        <v>6.898248817424417</v>
      </c>
      <c r="AL19" s="17">
        <v>6.039119159639771</v>
      </c>
      <c r="AM19" s="17" t="s">
        <v>42</v>
      </c>
      <c r="AN19" s="17">
        <f t="shared" si="14"/>
        <v>6.4966804898495</v>
      </c>
      <c r="AO19" s="21">
        <f t="shared" si="15"/>
        <v>6.4966804898495</v>
      </c>
      <c r="AP19" s="19">
        <v>4.486992322397416</v>
      </c>
      <c r="AQ19" s="17">
        <v>3.6061959709935545</v>
      </c>
      <c r="AR19" s="17">
        <v>4.57801479324272</v>
      </c>
      <c r="AS19" s="17">
        <v>4.83698007587324</v>
      </c>
      <c r="AT19" s="17">
        <v>2.4228716588684676</v>
      </c>
      <c r="AU19" s="17" t="s">
        <v>42</v>
      </c>
      <c r="AV19" s="17">
        <f t="shared" si="16"/>
        <v>3.9862109642750787</v>
      </c>
      <c r="AW19" s="21">
        <f t="shared" si="17"/>
        <v>3.9862109642750787</v>
      </c>
      <c r="AX19">
        <f t="shared" si="18"/>
        <v>1</v>
      </c>
    </row>
    <row r="20" spans="1:50" ht="15">
      <c r="A20" s="15">
        <v>8999</v>
      </c>
      <c r="B20" s="1" t="s">
        <v>59</v>
      </c>
      <c r="C20" s="2">
        <v>1</v>
      </c>
      <c r="D20" s="2">
        <v>34</v>
      </c>
      <c r="E20" s="16">
        <v>0.2063602295579601</v>
      </c>
      <c r="F20" s="2">
        <v>42</v>
      </c>
      <c r="G20" s="2">
        <v>41</v>
      </c>
      <c r="H20" s="17">
        <f t="shared" si="0"/>
        <v>26.860000000000003</v>
      </c>
      <c r="I20" s="17">
        <f t="shared" si="1"/>
        <v>27.625</v>
      </c>
      <c r="J20" s="18">
        <f t="shared" si="2"/>
        <v>23.8</v>
      </c>
      <c r="K20" s="17">
        <f t="shared" si="3"/>
        <v>6.124719608677835</v>
      </c>
      <c r="L20" s="17">
        <f t="shared" si="4"/>
        <v>6.253790093117509</v>
      </c>
      <c r="M20" s="17">
        <f t="shared" si="5"/>
        <v>5.608437670919141</v>
      </c>
      <c r="N20" s="17">
        <f t="shared" si="6"/>
        <v>5.78325817018833</v>
      </c>
      <c r="O20" s="17">
        <f t="shared" si="7"/>
        <v>5.808423725181425</v>
      </c>
      <c r="P20" s="17">
        <f t="shared" si="8"/>
        <v>5.6825959502159495</v>
      </c>
      <c r="Q20" s="18">
        <v>890.5</v>
      </c>
      <c r="R20" s="18">
        <v>886.2</v>
      </c>
      <c r="S20" s="18">
        <v>892.2</v>
      </c>
      <c r="T20" s="18">
        <v>919.6</v>
      </c>
      <c r="U20" s="18" t="s">
        <v>42</v>
      </c>
      <c r="V20" s="18">
        <v>875.4</v>
      </c>
      <c r="W20" s="18">
        <v>25.5</v>
      </c>
      <c r="X20" s="18">
        <v>26.9</v>
      </c>
      <c r="Y20" s="18">
        <v>29.3</v>
      </c>
      <c r="Z20" s="18">
        <v>28.8</v>
      </c>
      <c r="AA20" s="18" t="s">
        <v>42</v>
      </c>
      <c r="AB20" s="18">
        <v>23.8</v>
      </c>
      <c r="AC20" s="19">
        <f t="shared" si="9"/>
        <v>892.78</v>
      </c>
      <c r="AD20" s="20">
        <f t="shared" si="10"/>
        <v>26.860000000000003</v>
      </c>
      <c r="AE20" s="17">
        <f t="shared" si="11"/>
        <v>16.357016842941075</v>
      </c>
      <c r="AF20" s="21">
        <f t="shared" si="12"/>
        <v>2.2875751353780593</v>
      </c>
      <c r="AG20" s="17">
        <f t="shared" si="13"/>
        <v>27.625</v>
      </c>
      <c r="AH20" s="19">
        <v>5.690467593747052</v>
      </c>
      <c r="AI20" s="17">
        <v>5.924185736136769</v>
      </c>
      <c r="AJ20" s="17">
        <v>6.6288784926309825</v>
      </c>
      <c r="AK20" s="17">
        <v>6.771628549955231</v>
      </c>
      <c r="AL20" s="17" t="s">
        <v>42</v>
      </c>
      <c r="AM20" s="17">
        <v>5.608437670919141</v>
      </c>
      <c r="AN20" s="17">
        <f t="shared" si="14"/>
        <v>6.253790093117509</v>
      </c>
      <c r="AO20" s="21">
        <f t="shared" si="15"/>
        <v>6.124719608677835</v>
      </c>
      <c r="AP20" s="19">
        <v>6.068067653822857</v>
      </c>
      <c r="AQ20" s="17">
        <v>5.913288388014961</v>
      </c>
      <c r="AR20" s="17">
        <v>5.483996613319886</v>
      </c>
      <c r="AS20" s="17">
        <v>5.768342245567994</v>
      </c>
      <c r="AT20" s="17" t="s">
        <v>42</v>
      </c>
      <c r="AU20" s="17">
        <v>5.6825959502159495</v>
      </c>
      <c r="AV20" s="17">
        <f t="shared" si="16"/>
        <v>5.808423725181425</v>
      </c>
      <c r="AW20" s="21">
        <f t="shared" si="17"/>
        <v>5.78325817018833</v>
      </c>
      <c r="AX20">
        <f t="shared" si="18"/>
        <v>1</v>
      </c>
    </row>
    <row r="21" spans="1:50" ht="15">
      <c r="A21" s="15">
        <v>9001</v>
      </c>
      <c r="B21" s="1" t="s">
        <v>59</v>
      </c>
      <c r="C21" s="2">
        <v>2</v>
      </c>
      <c r="D21" s="2">
        <v>28</v>
      </c>
      <c r="E21" s="16">
        <v>0.14191882473864978</v>
      </c>
      <c r="F21" s="2">
        <v>23</v>
      </c>
      <c r="G21" s="2">
        <v>20</v>
      </c>
      <c r="H21" s="17">
        <f t="shared" si="0"/>
        <v>23.119999999999997</v>
      </c>
      <c r="I21" s="17">
        <f t="shared" si="1"/>
        <v>22.875</v>
      </c>
      <c r="J21" s="18">
        <f t="shared" si="2"/>
        <v>24.1</v>
      </c>
      <c r="K21" s="17">
        <f t="shared" si="3"/>
        <v>5.505947244437677</v>
      </c>
      <c r="L21" s="17">
        <f t="shared" si="4"/>
        <v>5.486387475849514</v>
      </c>
      <c r="M21" s="17">
        <f t="shared" si="5"/>
        <v>5.584186318790331</v>
      </c>
      <c r="N21" s="17">
        <f t="shared" si="6"/>
        <v>5.662882104908258</v>
      </c>
      <c r="O21" s="17">
        <f t="shared" si="7"/>
        <v>5.623873908783419</v>
      </c>
      <c r="P21" s="17">
        <f t="shared" si="8"/>
        <v>5.818914889407612</v>
      </c>
      <c r="Q21" s="18">
        <v>689.1</v>
      </c>
      <c r="R21" s="18">
        <v>667.2</v>
      </c>
      <c r="S21" s="18">
        <v>715.8</v>
      </c>
      <c r="T21" s="18">
        <v>736.3</v>
      </c>
      <c r="U21" s="18" t="s">
        <v>42</v>
      </c>
      <c r="V21" s="18">
        <v>690.3</v>
      </c>
      <c r="W21" s="18">
        <v>22.5</v>
      </c>
      <c r="X21" s="18">
        <v>22.3</v>
      </c>
      <c r="Y21" s="18">
        <v>23.3</v>
      </c>
      <c r="Z21" s="18">
        <v>23.4</v>
      </c>
      <c r="AA21" s="18" t="s">
        <v>42</v>
      </c>
      <c r="AB21" s="18">
        <v>24.1</v>
      </c>
      <c r="AC21" s="19">
        <f t="shared" si="9"/>
        <v>699.7400000000001</v>
      </c>
      <c r="AD21" s="20">
        <f t="shared" si="10"/>
        <v>23.119999999999997</v>
      </c>
      <c r="AE21" s="17">
        <f t="shared" si="11"/>
        <v>26.71952469636629</v>
      </c>
      <c r="AF21" s="21">
        <f t="shared" si="12"/>
        <v>0.7293833011524455</v>
      </c>
      <c r="AG21" s="17">
        <f t="shared" si="13"/>
        <v>22.875</v>
      </c>
      <c r="AH21" s="19">
        <v>5.35005288414049</v>
      </c>
      <c r="AI21" s="17">
        <v>5.400107957600993</v>
      </c>
      <c r="AJ21" s="17">
        <v>5.7103807812066565</v>
      </c>
      <c r="AK21" s="17">
        <v>5.485008280449919</v>
      </c>
      <c r="AL21" s="17" t="s">
        <v>42</v>
      </c>
      <c r="AM21" s="17">
        <v>5.584186318790331</v>
      </c>
      <c r="AN21" s="17">
        <f t="shared" si="14"/>
        <v>5.486387475849514</v>
      </c>
      <c r="AO21" s="21">
        <f t="shared" si="15"/>
        <v>5.505947244437677</v>
      </c>
      <c r="AP21" s="19">
        <v>5.938371212567151</v>
      </c>
      <c r="AQ21" s="17">
        <v>5.574213506961143</v>
      </c>
      <c r="AR21" s="17">
        <v>5.516664232137083</v>
      </c>
      <c r="AS21" s="17">
        <v>5.4662466834683</v>
      </c>
      <c r="AT21" s="17" t="s">
        <v>42</v>
      </c>
      <c r="AU21" s="17">
        <v>5.818914889407612</v>
      </c>
      <c r="AV21" s="17">
        <f t="shared" si="16"/>
        <v>5.623873908783419</v>
      </c>
      <c r="AW21" s="21">
        <f t="shared" si="17"/>
        <v>5.662882104908258</v>
      </c>
      <c r="AX21">
        <f t="shared" si="18"/>
        <v>1</v>
      </c>
    </row>
    <row r="22" spans="1:50" ht="15">
      <c r="A22" s="15">
        <v>9003</v>
      </c>
      <c r="B22" s="1" t="s">
        <v>59</v>
      </c>
      <c r="C22" s="2">
        <v>2</v>
      </c>
      <c r="D22" s="2">
        <v>19</v>
      </c>
      <c r="E22" s="16">
        <v>0.14448531081142446</v>
      </c>
      <c r="F22" s="2">
        <v>40</v>
      </c>
      <c r="G22" s="2">
        <v>46</v>
      </c>
      <c r="H22" s="17">
        <f t="shared" si="0"/>
        <v>32.13333333333333</v>
      </c>
      <c r="I22" s="17">
        <f t="shared" si="1"/>
        <v>32.120000000000005</v>
      </c>
      <c r="J22" s="18">
        <f t="shared" si="2"/>
        <v>32.2</v>
      </c>
      <c r="K22" s="17">
        <f t="shared" si="3"/>
        <v>5.803910273080537</v>
      </c>
      <c r="L22" s="17">
        <f t="shared" si="4"/>
        <v>5.7210576119892895</v>
      </c>
      <c r="M22" s="17">
        <f t="shared" si="5"/>
        <v>6.21817357853678</v>
      </c>
      <c r="N22" s="17">
        <f t="shared" si="6"/>
        <v>5.7078201221436755</v>
      </c>
      <c r="O22" s="17">
        <f t="shared" si="7"/>
        <v>5.657568766792023</v>
      </c>
      <c r="P22" s="17">
        <f t="shared" si="8"/>
        <v>5.959076898901937</v>
      </c>
      <c r="Q22" s="18">
        <v>1037.3</v>
      </c>
      <c r="R22" s="18">
        <v>1029</v>
      </c>
      <c r="S22" s="18">
        <v>1002</v>
      </c>
      <c r="T22" s="18">
        <v>996.6</v>
      </c>
      <c r="U22" s="18">
        <v>1004.8</v>
      </c>
      <c r="V22" s="18">
        <v>1014.5</v>
      </c>
      <c r="W22" s="18">
        <v>35.2</v>
      </c>
      <c r="X22" s="18">
        <v>34.1</v>
      </c>
      <c r="Y22" s="18">
        <v>27.9</v>
      </c>
      <c r="Z22" s="18">
        <v>33.5</v>
      </c>
      <c r="AA22" s="18">
        <v>29.9</v>
      </c>
      <c r="AB22" s="18">
        <v>32.2</v>
      </c>
      <c r="AC22" s="19">
        <f t="shared" si="9"/>
        <v>1014.0333333333333</v>
      </c>
      <c r="AD22" s="20">
        <f t="shared" si="10"/>
        <v>32.13333333333333</v>
      </c>
      <c r="AE22" s="17">
        <f t="shared" si="11"/>
        <v>16.121621093011765</v>
      </c>
      <c r="AF22" s="21">
        <f t="shared" si="12"/>
        <v>2.7587436754194212</v>
      </c>
      <c r="AG22" s="17">
        <f t="shared" si="13"/>
        <v>32.120000000000005</v>
      </c>
      <c r="AH22" s="19">
        <v>5.603328627513834</v>
      </c>
      <c r="AI22" s="17">
        <v>5.543674855220027</v>
      </c>
      <c r="AJ22" s="17">
        <v>5.810263811958712</v>
      </c>
      <c r="AK22" s="17">
        <v>6.472859668111698</v>
      </c>
      <c r="AL22" s="17">
        <v>5.175161097142174</v>
      </c>
      <c r="AM22" s="17">
        <v>6.21817357853678</v>
      </c>
      <c r="AN22" s="17">
        <f t="shared" si="14"/>
        <v>5.7210576119892895</v>
      </c>
      <c r="AO22" s="21">
        <f t="shared" si="15"/>
        <v>5.803910273080537</v>
      </c>
      <c r="AP22" s="19">
        <v>5.906294383135789</v>
      </c>
      <c r="AQ22" s="17">
        <v>5.526954599919263</v>
      </c>
      <c r="AR22" s="17">
        <v>5.257165036222917</v>
      </c>
      <c r="AS22" s="17">
        <v>5.786673752069062</v>
      </c>
      <c r="AT22" s="17">
        <v>5.810756062613088</v>
      </c>
      <c r="AU22" s="17">
        <v>5.959076898901937</v>
      </c>
      <c r="AV22" s="17">
        <f t="shared" si="16"/>
        <v>5.657568766792023</v>
      </c>
      <c r="AW22" s="21">
        <f t="shared" si="17"/>
        <v>5.7078201221436755</v>
      </c>
      <c r="AX22">
        <f t="shared" si="18"/>
        <v>0</v>
      </c>
    </row>
    <row r="23" spans="1:50" ht="15">
      <c r="A23" s="15">
        <v>9004</v>
      </c>
      <c r="B23" s="1" t="s">
        <v>59</v>
      </c>
      <c r="C23" s="2">
        <v>2</v>
      </c>
      <c r="D23" s="2">
        <v>29</v>
      </c>
      <c r="E23" s="16">
        <v>0.07140026943497908</v>
      </c>
      <c r="F23" s="2">
        <v>37</v>
      </c>
      <c r="G23" s="2">
        <v>32</v>
      </c>
      <c r="H23" s="17">
        <f t="shared" si="0"/>
        <v>24.016666666666666</v>
      </c>
      <c r="I23" s="17">
        <f t="shared" si="1"/>
        <v>23.619999999999997</v>
      </c>
      <c r="J23" s="18">
        <f t="shared" si="2"/>
        <v>26</v>
      </c>
      <c r="K23" s="17">
        <f t="shared" si="3"/>
        <v>5.592347780297367</v>
      </c>
      <c r="L23" s="17">
        <f t="shared" si="4"/>
        <v>5.575273187923755</v>
      </c>
      <c r="M23" s="17">
        <f t="shared" si="5"/>
        <v>5.677720742165432</v>
      </c>
      <c r="N23" s="17">
        <f t="shared" si="6"/>
        <v>5.696900900967878</v>
      </c>
      <c r="O23" s="17">
        <f t="shared" si="7"/>
        <v>5.640225793566805</v>
      </c>
      <c r="P23" s="17">
        <f t="shared" si="8"/>
        <v>5.980276437973244</v>
      </c>
      <c r="Q23" s="18">
        <v>773.2</v>
      </c>
      <c r="R23" s="18">
        <v>808.2</v>
      </c>
      <c r="S23" s="18">
        <v>835.6</v>
      </c>
      <c r="T23" s="18">
        <v>818.9</v>
      </c>
      <c r="U23" s="18">
        <v>816.9</v>
      </c>
      <c r="V23" s="18">
        <v>741.5</v>
      </c>
      <c r="W23" s="18">
        <v>25.6</v>
      </c>
      <c r="X23" s="18">
        <v>20</v>
      </c>
      <c r="Y23" s="18">
        <v>23.1</v>
      </c>
      <c r="Z23" s="18">
        <v>24.3</v>
      </c>
      <c r="AA23" s="18">
        <v>25.1</v>
      </c>
      <c r="AB23" s="18">
        <v>26</v>
      </c>
      <c r="AC23" s="19">
        <f t="shared" si="9"/>
        <v>799.0500000000001</v>
      </c>
      <c r="AD23" s="20">
        <f t="shared" si="10"/>
        <v>24.016666666666666</v>
      </c>
      <c r="AE23" s="17">
        <f t="shared" si="11"/>
        <v>34.96425317377635</v>
      </c>
      <c r="AF23" s="21">
        <f t="shared" si="12"/>
        <v>2.221185869455052</v>
      </c>
      <c r="AG23" s="17">
        <f t="shared" si="13"/>
        <v>23.619999999999997</v>
      </c>
      <c r="AH23" s="19">
        <v>5.40922403184543</v>
      </c>
      <c r="AI23" s="17">
        <v>5.242750225960981</v>
      </c>
      <c r="AJ23" s="17">
        <v>5.084609273463822</v>
      </c>
      <c r="AK23" s="17">
        <v>6.3681565203571395</v>
      </c>
      <c r="AL23" s="17">
        <v>5.7716258879914015</v>
      </c>
      <c r="AM23" s="17">
        <v>5.677720742165432</v>
      </c>
      <c r="AN23" s="17">
        <f t="shared" si="14"/>
        <v>5.575273187923755</v>
      </c>
      <c r="AO23" s="21">
        <f t="shared" si="15"/>
        <v>5.592347780297367</v>
      </c>
      <c r="AP23" s="19">
        <v>5.968530068531365</v>
      </c>
      <c r="AQ23" s="17">
        <v>5.20459494808329</v>
      </c>
      <c r="AR23" s="17">
        <v>5.641591432477053</v>
      </c>
      <c r="AS23" s="17">
        <v>5.32120005929437</v>
      </c>
      <c r="AT23" s="17">
        <v>6.065212459447948</v>
      </c>
      <c r="AU23" s="17">
        <v>5.980276437973244</v>
      </c>
      <c r="AV23" s="17">
        <f t="shared" si="16"/>
        <v>5.640225793566805</v>
      </c>
      <c r="AW23" s="21">
        <f t="shared" si="17"/>
        <v>5.696900900967878</v>
      </c>
      <c r="AX23">
        <f t="shared" si="18"/>
        <v>0</v>
      </c>
    </row>
    <row r="24" spans="1:50" ht="15">
      <c r="A24" s="15">
        <v>9005</v>
      </c>
      <c r="B24" s="1" t="s">
        <v>59</v>
      </c>
      <c r="C24" s="2">
        <v>2</v>
      </c>
      <c r="D24" s="2">
        <v>21</v>
      </c>
      <c r="E24" s="16">
        <v>0.11951673911816182</v>
      </c>
      <c r="F24" s="2">
        <v>54</v>
      </c>
      <c r="G24" s="2">
        <v>50</v>
      </c>
      <c r="H24" s="17">
        <f t="shared" si="0"/>
        <v>28.25</v>
      </c>
      <c r="I24" s="17">
        <f t="shared" si="1"/>
        <v>27.580000000000002</v>
      </c>
      <c r="J24" s="18">
        <f t="shared" si="2"/>
        <v>31.6</v>
      </c>
      <c r="K24" s="17">
        <f t="shared" si="3"/>
        <v>5.35942764710128</v>
      </c>
      <c r="L24" s="17">
        <f t="shared" si="4"/>
        <v>5.450896699628888</v>
      </c>
      <c r="M24" s="17">
        <f t="shared" si="5"/>
        <v>4.902082384463237</v>
      </c>
      <c r="N24" s="17">
        <f t="shared" si="6"/>
        <v>5.679845191260301</v>
      </c>
      <c r="O24" s="17">
        <f t="shared" si="7"/>
        <v>5.648293159136703</v>
      </c>
      <c r="P24" s="17">
        <f t="shared" si="8"/>
        <v>5.8376053518782935</v>
      </c>
      <c r="Q24" s="18">
        <v>939.9</v>
      </c>
      <c r="R24" s="18">
        <v>947.2</v>
      </c>
      <c r="S24" s="18">
        <v>958</v>
      </c>
      <c r="T24" s="18">
        <v>938.4</v>
      </c>
      <c r="U24" s="18">
        <v>911.8</v>
      </c>
      <c r="V24" s="18">
        <v>984.8</v>
      </c>
      <c r="W24" s="18">
        <v>28.8</v>
      </c>
      <c r="X24" s="18">
        <v>27.9</v>
      </c>
      <c r="Y24" s="18">
        <v>28</v>
      </c>
      <c r="Z24" s="18">
        <v>27.7</v>
      </c>
      <c r="AA24" s="18">
        <v>25.5</v>
      </c>
      <c r="AB24" s="18">
        <v>31.6</v>
      </c>
      <c r="AC24" s="19">
        <f t="shared" si="9"/>
        <v>946.6833333333334</v>
      </c>
      <c r="AD24" s="20">
        <f t="shared" si="10"/>
        <v>28.25</v>
      </c>
      <c r="AE24" s="17">
        <f t="shared" si="11"/>
        <v>24.13581709133767</v>
      </c>
      <c r="AF24" s="21">
        <f t="shared" si="12"/>
        <v>1.9786358937409287</v>
      </c>
      <c r="AG24" s="17">
        <f t="shared" si="13"/>
        <v>27.580000000000002</v>
      </c>
      <c r="AH24" s="19">
        <v>5.365334369959343</v>
      </c>
      <c r="AI24" s="17">
        <v>5.063278318521597</v>
      </c>
      <c r="AJ24" s="17">
        <v>6.309367699413087</v>
      </c>
      <c r="AK24" s="17">
        <v>5.275869646175534</v>
      </c>
      <c r="AL24" s="17">
        <v>5.240633464074882</v>
      </c>
      <c r="AM24" s="17">
        <v>4.902082384463237</v>
      </c>
      <c r="AN24" s="17">
        <f t="shared" si="14"/>
        <v>5.450896699628888</v>
      </c>
      <c r="AO24" s="21">
        <f t="shared" si="15"/>
        <v>5.35942764710128</v>
      </c>
      <c r="AP24" s="19">
        <v>5.581284172081188</v>
      </c>
      <c r="AQ24" s="17">
        <v>5.832869189736124</v>
      </c>
      <c r="AR24" s="17">
        <v>5.567897930779782</v>
      </c>
      <c r="AS24" s="17">
        <v>5.693178935308809</v>
      </c>
      <c r="AT24" s="17">
        <v>5.566235567777611</v>
      </c>
      <c r="AU24" s="17">
        <v>5.8376053518782935</v>
      </c>
      <c r="AV24" s="17">
        <f t="shared" si="16"/>
        <v>5.648293159136703</v>
      </c>
      <c r="AW24" s="21">
        <f t="shared" si="17"/>
        <v>5.679845191260301</v>
      </c>
      <c r="AX24">
        <f t="shared" si="18"/>
        <v>0</v>
      </c>
    </row>
    <row r="25" spans="1:50" ht="15">
      <c r="A25" s="15">
        <v>9006</v>
      </c>
      <c r="B25" s="1" t="s">
        <v>59</v>
      </c>
      <c r="C25" s="2">
        <v>2</v>
      </c>
      <c r="D25" s="2">
        <v>21</v>
      </c>
      <c r="E25" s="16">
        <v>0.10833797765877537</v>
      </c>
      <c r="F25" s="2">
        <v>38</v>
      </c>
      <c r="G25" s="2">
        <v>41</v>
      </c>
      <c r="H25" s="17">
        <f t="shared" si="0"/>
        <v>29.433333333333334</v>
      </c>
      <c r="I25" s="17">
        <f t="shared" si="1"/>
        <v>29.24</v>
      </c>
      <c r="J25" s="18">
        <f t="shared" si="2"/>
        <v>30.4</v>
      </c>
      <c r="K25" s="17">
        <f t="shared" si="3"/>
        <v>5.571454738840761</v>
      </c>
      <c r="L25" s="17">
        <f t="shared" si="4"/>
        <v>5.637813773005717</v>
      </c>
      <c r="M25" s="17">
        <f t="shared" si="5"/>
        <v>5.239659568015988</v>
      </c>
      <c r="N25" s="17">
        <f t="shared" si="6"/>
        <v>5.729792169034113</v>
      </c>
      <c r="O25" s="17">
        <f t="shared" si="7"/>
        <v>5.671773934728321</v>
      </c>
      <c r="P25" s="17">
        <f t="shared" si="8"/>
        <v>6.0198833405630685</v>
      </c>
      <c r="Q25" s="18">
        <v>937.8</v>
      </c>
      <c r="R25" s="18">
        <v>936.2</v>
      </c>
      <c r="S25" s="18">
        <v>934.5</v>
      </c>
      <c r="T25" s="18">
        <v>887.9</v>
      </c>
      <c r="U25" s="18">
        <v>875.8</v>
      </c>
      <c r="V25" s="18">
        <v>978.8</v>
      </c>
      <c r="W25" s="18">
        <v>31.8</v>
      </c>
      <c r="X25" s="18">
        <v>30.5</v>
      </c>
      <c r="Y25" s="18">
        <v>30.2</v>
      </c>
      <c r="Z25" s="18">
        <v>28.1</v>
      </c>
      <c r="AA25" s="18">
        <v>25.6</v>
      </c>
      <c r="AB25" s="18">
        <v>30.4</v>
      </c>
      <c r="AC25" s="19">
        <f t="shared" si="9"/>
        <v>925.1666666666666</v>
      </c>
      <c r="AD25" s="20">
        <f t="shared" si="10"/>
        <v>29.433333333333334</v>
      </c>
      <c r="AE25" s="17">
        <f t="shared" si="11"/>
        <v>37.605460596388326</v>
      </c>
      <c r="AF25" s="21">
        <f t="shared" si="12"/>
        <v>2.224110309014981</v>
      </c>
      <c r="AG25" s="17">
        <f t="shared" si="13"/>
        <v>29.24</v>
      </c>
      <c r="AH25" s="19">
        <v>6.216801159903968</v>
      </c>
      <c r="AI25" s="17">
        <v>5.806622617841999</v>
      </c>
      <c r="AJ25" s="17">
        <v>5.7402868737614074</v>
      </c>
      <c r="AK25" s="17">
        <v>5.19746784990663</v>
      </c>
      <c r="AL25" s="17">
        <v>5.2278903636145815</v>
      </c>
      <c r="AM25" s="17">
        <v>5.239659568015988</v>
      </c>
      <c r="AN25" s="17">
        <f t="shared" si="14"/>
        <v>5.637813773005717</v>
      </c>
      <c r="AO25" s="21">
        <f t="shared" si="15"/>
        <v>5.571454738840761</v>
      </c>
      <c r="AP25" s="19">
        <v>6.029608762776475</v>
      </c>
      <c r="AQ25" s="17">
        <v>5.7082013569988215</v>
      </c>
      <c r="AR25" s="17">
        <v>5.676752473500276</v>
      </c>
      <c r="AS25" s="17">
        <v>5.547953244629231</v>
      </c>
      <c r="AT25" s="17">
        <v>5.396353835736803</v>
      </c>
      <c r="AU25" s="17">
        <v>6.0198833405630685</v>
      </c>
      <c r="AV25" s="17">
        <f t="shared" si="16"/>
        <v>5.671773934728321</v>
      </c>
      <c r="AW25" s="21">
        <f t="shared" si="17"/>
        <v>5.729792169034113</v>
      </c>
      <c r="AX25">
        <f t="shared" si="18"/>
        <v>0</v>
      </c>
    </row>
    <row r="26" spans="1:50" ht="15">
      <c r="A26" s="15">
        <v>9007</v>
      </c>
      <c r="B26" s="1" t="s">
        <v>59</v>
      </c>
      <c r="C26" s="2">
        <v>2</v>
      </c>
      <c r="D26" s="2">
        <v>21</v>
      </c>
      <c r="E26" s="16">
        <v>0.11589945452190901</v>
      </c>
      <c r="F26" s="2">
        <v>34</v>
      </c>
      <c r="G26" s="2">
        <v>39</v>
      </c>
      <c r="H26" s="17">
        <f t="shared" si="0"/>
        <v>28.966666666666665</v>
      </c>
      <c r="I26" s="17">
        <f t="shared" si="1"/>
        <v>29.439999999999998</v>
      </c>
      <c r="J26" s="18">
        <f t="shared" si="2"/>
        <v>26.6</v>
      </c>
      <c r="K26" s="17">
        <f t="shared" si="3"/>
        <v>6.328554996946899</v>
      </c>
      <c r="L26" s="17">
        <f t="shared" si="4"/>
        <v>6.2080756831750765</v>
      </c>
      <c r="M26" s="17">
        <f t="shared" si="5"/>
        <v>6.930951565806009</v>
      </c>
      <c r="N26" s="17">
        <f t="shared" si="6"/>
        <v>5.292873012639581</v>
      </c>
      <c r="O26" s="17">
        <f t="shared" si="7"/>
        <v>5.287135983186489</v>
      </c>
      <c r="P26" s="17">
        <f t="shared" si="8"/>
        <v>5.321558159905041</v>
      </c>
      <c r="Q26" s="18">
        <v>1007.2</v>
      </c>
      <c r="R26" s="18">
        <v>948.6</v>
      </c>
      <c r="S26" s="18">
        <v>968</v>
      </c>
      <c r="T26" s="18">
        <v>993.3</v>
      </c>
      <c r="U26" s="18">
        <v>976</v>
      </c>
      <c r="V26" s="18">
        <v>1024.1</v>
      </c>
      <c r="W26" s="18">
        <v>34.2</v>
      </c>
      <c r="X26" s="18">
        <v>27.9</v>
      </c>
      <c r="Y26" s="18">
        <v>27.6</v>
      </c>
      <c r="Z26" s="18">
        <v>28</v>
      </c>
      <c r="AA26" s="18">
        <v>29.5</v>
      </c>
      <c r="AB26" s="18">
        <v>26.6</v>
      </c>
      <c r="AC26" s="19">
        <f t="shared" si="9"/>
        <v>986.2000000000002</v>
      </c>
      <c r="AD26" s="20">
        <f t="shared" si="10"/>
        <v>28.966666666666665</v>
      </c>
      <c r="AE26" s="17">
        <f t="shared" si="11"/>
        <v>27.484031727526702</v>
      </c>
      <c r="AF26" s="21">
        <f t="shared" si="12"/>
        <v>2.728125119320408</v>
      </c>
      <c r="AG26" s="17">
        <f t="shared" si="13"/>
        <v>29.439999999999998</v>
      </c>
      <c r="AH26" s="19">
        <v>5.436524391970506</v>
      </c>
      <c r="AI26" s="17">
        <v>6.821781943767948</v>
      </c>
      <c r="AJ26" s="17">
        <v>6.025825306331736</v>
      </c>
      <c r="AK26" s="17">
        <v>6.72640890853937</v>
      </c>
      <c r="AL26" s="17">
        <v>6.029837865265827</v>
      </c>
      <c r="AM26" s="17">
        <v>6.930951565806009</v>
      </c>
      <c r="AN26" s="17">
        <f t="shared" si="14"/>
        <v>6.2080756831750765</v>
      </c>
      <c r="AO26" s="21">
        <f t="shared" si="15"/>
        <v>6.328554996946899</v>
      </c>
      <c r="AP26" s="19">
        <v>5.8786551489480665</v>
      </c>
      <c r="AQ26" s="17">
        <v>4.837942915601409</v>
      </c>
      <c r="AR26" s="17">
        <v>5.123969663910912</v>
      </c>
      <c r="AS26" s="17">
        <v>4.8524141199249735</v>
      </c>
      <c r="AT26" s="17">
        <v>5.742698067547081</v>
      </c>
      <c r="AU26" s="17">
        <v>5.321558159905041</v>
      </c>
      <c r="AV26" s="17">
        <f t="shared" si="16"/>
        <v>5.287135983186489</v>
      </c>
      <c r="AW26" s="21">
        <f t="shared" si="17"/>
        <v>5.292873012639581</v>
      </c>
      <c r="AX26">
        <f t="shared" si="18"/>
        <v>0</v>
      </c>
    </row>
    <row r="27" spans="1:50" ht="15">
      <c r="A27" s="15">
        <v>9008</v>
      </c>
      <c r="B27" s="1" t="s">
        <v>59</v>
      </c>
      <c r="C27" s="2">
        <v>2</v>
      </c>
      <c r="D27" s="2">
        <v>18</v>
      </c>
      <c r="E27" s="16">
        <v>0.26046986721144016</v>
      </c>
      <c r="F27" s="2">
        <v>40</v>
      </c>
      <c r="G27" s="2">
        <v>29</v>
      </c>
      <c r="H27" s="17">
        <f t="shared" si="0"/>
        <v>25.950000000000003</v>
      </c>
      <c r="I27" s="17">
        <f t="shared" si="1"/>
        <v>25.920000000000005</v>
      </c>
      <c r="J27" s="18">
        <f t="shared" si="2"/>
        <v>26.1</v>
      </c>
      <c r="K27" s="17">
        <f t="shared" si="3"/>
        <v>5.766370021743278</v>
      </c>
      <c r="L27" s="17">
        <f t="shared" si="4"/>
        <v>5.813606309145001</v>
      </c>
      <c r="M27" s="17">
        <f t="shared" si="5"/>
        <v>5.5301885847346615</v>
      </c>
      <c r="N27" s="17">
        <f t="shared" si="6"/>
        <v>5.605684609721166</v>
      </c>
      <c r="O27" s="17">
        <f t="shared" si="7"/>
        <v>5.577688991135429</v>
      </c>
      <c r="P27" s="17">
        <f t="shared" si="8"/>
        <v>5.74566270264985</v>
      </c>
      <c r="Q27" s="18">
        <v>839.1</v>
      </c>
      <c r="R27" s="18">
        <v>839</v>
      </c>
      <c r="S27" s="18">
        <v>832.3</v>
      </c>
      <c r="T27" s="18">
        <v>777</v>
      </c>
      <c r="U27" s="18">
        <v>791.1</v>
      </c>
      <c r="V27" s="18">
        <v>829.3</v>
      </c>
      <c r="W27" s="18">
        <v>26.1</v>
      </c>
      <c r="X27" s="18">
        <v>27.6</v>
      </c>
      <c r="Y27" s="18">
        <v>23.6</v>
      </c>
      <c r="Z27" s="18">
        <v>28</v>
      </c>
      <c r="AA27" s="18">
        <v>24.3</v>
      </c>
      <c r="AB27" s="18">
        <v>26.1</v>
      </c>
      <c r="AC27" s="19">
        <f t="shared" si="9"/>
        <v>817.9666666666666</v>
      </c>
      <c r="AD27" s="20">
        <f t="shared" si="10"/>
        <v>25.950000000000003</v>
      </c>
      <c r="AE27" s="17">
        <f t="shared" si="11"/>
        <v>26.918370431118483</v>
      </c>
      <c r="AF27" s="21">
        <f t="shared" si="12"/>
        <v>1.7444196742756164</v>
      </c>
      <c r="AG27" s="17">
        <f t="shared" si="13"/>
        <v>25.920000000000005</v>
      </c>
      <c r="AH27" s="19">
        <v>5.4561970905537365</v>
      </c>
      <c r="AI27" s="17">
        <v>6.103861633432802</v>
      </c>
      <c r="AJ27" s="17">
        <v>5.87998369869832</v>
      </c>
      <c r="AK27" s="17">
        <v>5.239844518629755</v>
      </c>
      <c r="AL27" s="17">
        <v>6.388144604410389</v>
      </c>
      <c r="AM27" s="17">
        <v>5.5301885847346615</v>
      </c>
      <c r="AN27" s="17">
        <f t="shared" si="14"/>
        <v>5.813606309145001</v>
      </c>
      <c r="AO27" s="21">
        <f t="shared" si="15"/>
        <v>5.766370021743278</v>
      </c>
      <c r="AP27" s="19">
        <v>5.495946159202394</v>
      </c>
      <c r="AQ27" s="17">
        <v>5.886599189394779</v>
      </c>
      <c r="AR27" s="17">
        <v>5.4474090598264056</v>
      </c>
      <c r="AS27" s="17">
        <v>5.637463222290809</v>
      </c>
      <c r="AT27" s="17">
        <v>5.421027324962757</v>
      </c>
      <c r="AU27" s="17">
        <v>5.74566270264985</v>
      </c>
      <c r="AV27" s="17">
        <f t="shared" si="16"/>
        <v>5.577688991135429</v>
      </c>
      <c r="AW27" s="21">
        <f t="shared" si="17"/>
        <v>5.605684609721166</v>
      </c>
      <c r="AX27">
        <f t="shared" si="18"/>
        <v>0</v>
      </c>
    </row>
    <row r="28" spans="1:50" ht="15">
      <c r="A28" s="15">
        <v>9009</v>
      </c>
      <c r="B28" s="1" t="s">
        <v>59</v>
      </c>
      <c r="C28" s="2">
        <v>1</v>
      </c>
      <c r="D28" s="2">
        <v>20</v>
      </c>
      <c r="E28" s="16">
        <v>0.1442166426794203</v>
      </c>
      <c r="F28" s="2">
        <v>34</v>
      </c>
      <c r="G28" s="2">
        <v>54</v>
      </c>
      <c r="H28" s="17">
        <f t="shared" si="0"/>
        <v>27.96666666666667</v>
      </c>
      <c r="I28" s="17">
        <f t="shared" si="1"/>
        <v>28.2</v>
      </c>
      <c r="J28" s="18">
        <f t="shared" si="2"/>
        <v>26.8</v>
      </c>
      <c r="K28" s="17">
        <f t="shared" si="3"/>
        <v>5.737398990082311</v>
      </c>
      <c r="L28" s="17">
        <f t="shared" si="4"/>
        <v>5.785443716815709</v>
      </c>
      <c r="M28" s="17">
        <f t="shared" si="5"/>
        <v>5.497175356415316</v>
      </c>
      <c r="N28" s="17">
        <f t="shared" si="6"/>
        <v>5.846334787781554</v>
      </c>
      <c r="O28" s="17">
        <f t="shared" si="7"/>
        <v>5.863220492271283</v>
      </c>
      <c r="P28" s="17">
        <f t="shared" si="8"/>
        <v>5.76190626533291</v>
      </c>
      <c r="Q28" s="18">
        <v>835.9</v>
      </c>
      <c r="R28" s="18">
        <v>853.2</v>
      </c>
      <c r="S28" s="18">
        <v>861.6</v>
      </c>
      <c r="T28" s="18">
        <v>892.2</v>
      </c>
      <c r="U28" s="18">
        <v>906.7</v>
      </c>
      <c r="V28" s="18">
        <v>817.8</v>
      </c>
      <c r="W28" s="18">
        <v>27.9</v>
      </c>
      <c r="X28" s="18">
        <v>27.9</v>
      </c>
      <c r="Y28" s="18">
        <v>27.5</v>
      </c>
      <c r="Z28" s="18">
        <v>29.2</v>
      </c>
      <c r="AA28" s="18">
        <v>28.5</v>
      </c>
      <c r="AB28" s="18">
        <v>26.8</v>
      </c>
      <c r="AC28" s="19">
        <f t="shared" si="9"/>
        <v>861.2333333333332</v>
      </c>
      <c r="AD28" s="20">
        <f t="shared" si="10"/>
        <v>27.96666666666667</v>
      </c>
      <c r="AE28" s="17">
        <f t="shared" si="11"/>
        <v>33.52328543963024</v>
      </c>
      <c r="AF28" s="21">
        <f t="shared" si="12"/>
        <v>0.8238122763509319</v>
      </c>
      <c r="AG28" s="17">
        <f t="shared" si="13"/>
        <v>28.2</v>
      </c>
      <c r="AH28" s="19">
        <v>5.770608153253954</v>
      </c>
      <c r="AI28" s="17">
        <v>5.242378096309255</v>
      </c>
      <c r="AJ28" s="17">
        <v>6.032015219223642</v>
      </c>
      <c r="AK28" s="17">
        <v>5.987398326225722</v>
      </c>
      <c r="AL28" s="17">
        <v>5.894818789065971</v>
      </c>
      <c r="AM28" s="17">
        <v>5.497175356415316</v>
      </c>
      <c r="AN28" s="17">
        <f t="shared" si="14"/>
        <v>5.785443716815709</v>
      </c>
      <c r="AO28" s="21">
        <f t="shared" si="15"/>
        <v>5.737398990082311</v>
      </c>
      <c r="AP28" s="19">
        <v>5.725800000194478</v>
      </c>
      <c r="AQ28" s="17">
        <v>5.993361851087938</v>
      </c>
      <c r="AR28" s="17">
        <v>5.823707082176358</v>
      </c>
      <c r="AS28" s="17">
        <v>5.942225015988344</v>
      </c>
      <c r="AT28" s="17">
        <v>5.8310085119093005</v>
      </c>
      <c r="AU28" s="17">
        <v>5.76190626533291</v>
      </c>
      <c r="AV28" s="17">
        <f t="shared" si="16"/>
        <v>5.863220492271283</v>
      </c>
      <c r="AW28" s="21">
        <f t="shared" si="17"/>
        <v>5.846334787781554</v>
      </c>
      <c r="AX28">
        <f t="shared" si="18"/>
        <v>0</v>
      </c>
    </row>
    <row r="29" spans="1:50" ht="15">
      <c r="A29" s="15">
        <v>9010</v>
      </c>
      <c r="B29" s="1" t="s">
        <v>59</v>
      </c>
      <c r="C29" s="2">
        <v>1</v>
      </c>
      <c r="D29" s="2">
        <v>27</v>
      </c>
      <c r="E29" s="16">
        <v>0.14401810946477026</v>
      </c>
      <c r="F29" s="2">
        <v>34</v>
      </c>
      <c r="G29" s="2">
        <v>35</v>
      </c>
      <c r="H29" s="17">
        <f t="shared" si="0"/>
        <v>29.36883333333334</v>
      </c>
      <c r="I29" s="17">
        <f t="shared" si="1"/>
        <v>29.541200000000003</v>
      </c>
      <c r="J29" s="18">
        <f t="shared" si="2"/>
        <v>28.507</v>
      </c>
      <c r="K29" s="17">
        <f t="shared" si="3"/>
        <v>5.9802314572923905</v>
      </c>
      <c r="L29" s="17">
        <f t="shared" si="4"/>
        <v>5.9860516870277864</v>
      </c>
      <c r="M29" s="17">
        <f t="shared" si="5"/>
        <v>5.951130308615413</v>
      </c>
      <c r="N29" s="17">
        <f t="shared" si="6"/>
        <v>5.74588433026966</v>
      </c>
      <c r="O29" s="17">
        <f t="shared" si="7"/>
        <v>5.857717924654173</v>
      </c>
      <c r="P29" s="17">
        <f t="shared" si="8"/>
        <v>5.186716358347089</v>
      </c>
      <c r="Q29" s="18">
        <v>928.19</v>
      </c>
      <c r="R29" s="18">
        <v>928.11</v>
      </c>
      <c r="S29" s="18">
        <v>926.45</v>
      </c>
      <c r="T29" s="18">
        <v>934.67</v>
      </c>
      <c r="U29" s="18">
        <v>934.98</v>
      </c>
      <c r="V29" s="18">
        <v>944.24</v>
      </c>
      <c r="W29" s="18">
        <v>31.773</v>
      </c>
      <c r="X29" s="18">
        <v>28.993</v>
      </c>
      <c r="Y29" s="18">
        <v>30.118</v>
      </c>
      <c r="Z29" s="18">
        <v>28.661</v>
      </c>
      <c r="AA29" s="18">
        <v>28.161</v>
      </c>
      <c r="AB29" s="18">
        <v>28.507</v>
      </c>
      <c r="AC29" s="19">
        <f t="shared" si="9"/>
        <v>932.7733333333332</v>
      </c>
      <c r="AD29" s="20">
        <f t="shared" si="10"/>
        <v>29.36883333333334</v>
      </c>
      <c r="AE29" s="17">
        <f t="shared" si="11"/>
        <v>6.673669655227122</v>
      </c>
      <c r="AF29" s="21">
        <f t="shared" si="12"/>
        <v>1.3553718923846199</v>
      </c>
      <c r="AG29" s="17">
        <f t="shared" si="13"/>
        <v>29.541200000000003</v>
      </c>
      <c r="AH29" s="19">
        <v>6.379687620303353</v>
      </c>
      <c r="AI29" s="17">
        <v>5.7664437004019335</v>
      </c>
      <c r="AJ29" s="17">
        <v>5.848251255799153</v>
      </c>
      <c r="AK29" s="17">
        <v>6.267699767364418</v>
      </c>
      <c r="AL29" s="17">
        <v>5.668176091270078</v>
      </c>
      <c r="AM29" s="17">
        <v>5.951130308615413</v>
      </c>
      <c r="AN29" s="17">
        <f t="shared" si="14"/>
        <v>5.9860516870277864</v>
      </c>
      <c r="AO29" s="21">
        <f t="shared" si="15"/>
        <v>5.9802314572923905</v>
      </c>
      <c r="AP29" s="19">
        <v>5.951959401307571</v>
      </c>
      <c r="AQ29" s="17">
        <v>5.930291933609028</v>
      </c>
      <c r="AR29" s="17">
        <v>5.903013537071074</v>
      </c>
      <c r="AS29" s="17">
        <v>6.085797731625983</v>
      </c>
      <c r="AT29" s="17">
        <v>5.417527019657207</v>
      </c>
      <c r="AU29" s="17">
        <v>5.186716358347089</v>
      </c>
      <c r="AV29" s="17">
        <f t="shared" si="16"/>
        <v>5.857717924654173</v>
      </c>
      <c r="AW29" s="21">
        <f t="shared" si="17"/>
        <v>5.74588433026966</v>
      </c>
      <c r="AX29">
        <f t="shared" si="18"/>
        <v>0</v>
      </c>
    </row>
    <row r="30" spans="1:50" ht="15">
      <c r="A30" s="15">
        <v>9011</v>
      </c>
      <c r="B30" s="1" t="s">
        <v>59</v>
      </c>
      <c r="C30" s="2">
        <v>2</v>
      </c>
      <c r="D30" s="2">
        <v>20</v>
      </c>
      <c r="E30" s="16">
        <v>0.15362868288187187</v>
      </c>
      <c r="F30" s="2">
        <v>28</v>
      </c>
      <c r="G30" s="2">
        <v>55</v>
      </c>
      <c r="H30" s="17">
        <f t="shared" si="0"/>
        <v>31.516666666666666</v>
      </c>
      <c r="I30" s="17">
        <f t="shared" si="1"/>
        <v>31.48</v>
      </c>
      <c r="J30" s="18">
        <f t="shared" si="2"/>
        <v>31.7</v>
      </c>
      <c r="K30" s="17">
        <f t="shared" si="3"/>
        <v>5.472376000076111</v>
      </c>
      <c r="L30" s="17">
        <f t="shared" si="4"/>
        <v>5.399484760415291</v>
      </c>
      <c r="M30" s="17">
        <f t="shared" si="5"/>
        <v>5.836832198380215</v>
      </c>
      <c r="N30" s="17">
        <f t="shared" si="6"/>
        <v>5.85659322248276</v>
      </c>
      <c r="O30" s="17">
        <f t="shared" si="7"/>
        <v>5.829049322538559</v>
      </c>
      <c r="P30" s="17">
        <f t="shared" si="8"/>
        <v>5.9943127222037695</v>
      </c>
      <c r="Q30" s="18">
        <v>897.7</v>
      </c>
      <c r="R30" s="18">
        <v>874.5</v>
      </c>
      <c r="S30" s="18">
        <v>878.1</v>
      </c>
      <c r="T30" s="18">
        <v>856</v>
      </c>
      <c r="U30" s="18">
        <v>863.2</v>
      </c>
      <c r="V30" s="18">
        <v>904.8</v>
      </c>
      <c r="W30" s="18">
        <v>30.6</v>
      </c>
      <c r="X30" s="18">
        <v>31.6</v>
      </c>
      <c r="Y30" s="18">
        <v>34.7</v>
      </c>
      <c r="Z30" s="18">
        <v>29.1</v>
      </c>
      <c r="AA30" s="18">
        <v>31.4</v>
      </c>
      <c r="AB30" s="18">
        <v>31.7</v>
      </c>
      <c r="AC30" s="19">
        <f t="shared" si="9"/>
        <v>879.0500000000001</v>
      </c>
      <c r="AD30" s="20">
        <f t="shared" si="10"/>
        <v>31.516666666666666</v>
      </c>
      <c r="AE30" s="17">
        <f t="shared" si="11"/>
        <v>19.05263761267539</v>
      </c>
      <c r="AF30" s="21">
        <f t="shared" si="12"/>
        <v>1.8367543838702982</v>
      </c>
      <c r="AG30" s="17">
        <f t="shared" si="13"/>
        <v>31.48</v>
      </c>
      <c r="AH30" s="19">
        <v>5.729159750372251</v>
      </c>
      <c r="AI30" s="17">
        <v>5.710184527711727</v>
      </c>
      <c r="AJ30" s="17">
        <v>5.678847243052884</v>
      </c>
      <c r="AK30" s="17">
        <v>5.431292141164494</v>
      </c>
      <c r="AL30" s="17">
        <v>4.447940139775101</v>
      </c>
      <c r="AM30" s="17">
        <v>5.836832198380215</v>
      </c>
      <c r="AN30" s="17">
        <f t="shared" si="14"/>
        <v>5.399484760415291</v>
      </c>
      <c r="AO30" s="21">
        <f t="shared" si="15"/>
        <v>5.472376000076111</v>
      </c>
      <c r="AP30" s="19">
        <v>6.235252075605842</v>
      </c>
      <c r="AQ30" s="17">
        <v>5.830276317130862</v>
      </c>
      <c r="AR30" s="17">
        <v>5.81991496669236</v>
      </c>
      <c r="AS30" s="17">
        <v>5.342514460606641</v>
      </c>
      <c r="AT30" s="17">
        <v>5.917288792657092</v>
      </c>
      <c r="AU30" s="17">
        <v>5.9943127222037695</v>
      </c>
      <c r="AV30" s="17">
        <f t="shared" si="16"/>
        <v>5.829049322538559</v>
      </c>
      <c r="AW30" s="21">
        <f t="shared" si="17"/>
        <v>5.85659322248276</v>
      </c>
      <c r="AX30">
        <f t="shared" si="18"/>
        <v>0</v>
      </c>
    </row>
    <row r="31" spans="1:50" ht="15">
      <c r="A31" s="15">
        <v>9012</v>
      </c>
      <c r="B31" s="1" t="s">
        <v>59</v>
      </c>
      <c r="C31" s="2">
        <v>2</v>
      </c>
      <c r="D31" s="2">
        <v>20</v>
      </c>
      <c r="E31" s="16">
        <v>0.10159387710868928</v>
      </c>
      <c r="F31" s="2">
        <v>25</v>
      </c>
      <c r="G31" s="2">
        <v>57</v>
      </c>
      <c r="H31" s="17">
        <f t="shared" si="0"/>
        <v>25.716666666666665</v>
      </c>
      <c r="I31" s="17">
        <f t="shared" si="1"/>
        <v>25.52</v>
      </c>
      <c r="J31" s="18">
        <f t="shared" si="2"/>
        <v>26.7</v>
      </c>
      <c r="K31" s="17">
        <f t="shared" si="3"/>
        <v>5.121515080354395</v>
      </c>
      <c r="L31" s="17">
        <f t="shared" si="4"/>
        <v>5.185308353327942</v>
      </c>
      <c r="M31" s="17">
        <f t="shared" si="5"/>
        <v>4.802548715486657</v>
      </c>
      <c r="N31" s="17">
        <f t="shared" si="6"/>
        <v>5.422574131599401</v>
      </c>
      <c r="O31" s="17">
        <f t="shared" si="7"/>
        <v>5.3672114135470395</v>
      </c>
      <c r="P31" s="17">
        <f t="shared" si="8"/>
        <v>5.699387721861208</v>
      </c>
      <c r="Q31" s="18">
        <v>723.9</v>
      </c>
      <c r="R31" s="18">
        <v>744.3</v>
      </c>
      <c r="S31" s="18">
        <v>739.3</v>
      </c>
      <c r="T31" s="18">
        <v>740.1</v>
      </c>
      <c r="U31" s="18">
        <v>742.5</v>
      </c>
      <c r="V31" s="18">
        <v>737.1</v>
      </c>
      <c r="W31" s="18">
        <v>25.7</v>
      </c>
      <c r="X31" s="18">
        <v>25.2</v>
      </c>
      <c r="Y31" s="18">
        <v>26.4</v>
      </c>
      <c r="Z31" s="18">
        <v>25.3</v>
      </c>
      <c r="AA31" s="18">
        <v>25</v>
      </c>
      <c r="AB31" s="18">
        <v>26.7</v>
      </c>
      <c r="AC31" s="19">
        <f t="shared" si="9"/>
        <v>737.8666666666667</v>
      </c>
      <c r="AD31" s="20">
        <f t="shared" si="10"/>
        <v>25.716666666666665</v>
      </c>
      <c r="AE31" s="17">
        <f t="shared" si="11"/>
        <v>7.287706543669659</v>
      </c>
      <c r="AF31" s="21">
        <f t="shared" si="12"/>
        <v>0.6911343333005865</v>
      </c>
      <c r="AG31" s="17">
        <f t="shared" si="13"/>
        <v>25.52</v>
      </c>
      <c r="AH31" s="19">
        <v>4.821444477870056</v>
      </c>
      <c r="AI31" s="17">
        <v>5.634705585354138</v>
      </c>
      <c r="AJ31" s="17">
        <v>4.803897660072502</v>
      </c>
      <c r="AK31" s="17">
        <v>5.131036966277425</v>
      </c>
      <c r="AL31" s="17">
        <v>5.535457077065589</v>
      </c>
      <c r="AM31" s="17">
        <v>4.802548715486657</v>
      </c>
      <c r="AN31" s="17">
        <f t="shared" si="14"/>
        <v>5.185308353327942</v>
      </c>
      <c r="AO31" s="21">
        <f t="shared" si="15"/>
        <v>5.121515080354395</v>
      </c>
      <c r="AP31" s="19">
        <v>5.068854704139876</v>
      </c>
      <c r="AQ31" s="17">
        <v>5.497521994676647</v>
      </c>
      <c r="AR31" s="17">
        <v>5.621586662382308</v>
      </c>
      <c r="AS31" s="17">
        <v>5.138250768801689</v>
      </c>
      <c r="AT31" s="17">
        <v>5.509842937734676</v>
      </c>
      <c r="AU31" s="17">
        <v>5.699387721861208</v>
      </c>
      <c r="AV31" s="17">
        <f t="shared" si="16"/>
        <v>5.3672114135470395</v>
      </c>
      <c r="AW31" s="21">
        <f t="shared" si="17"/>
        <v>5.422574131599401</v>
      </c>
      <c r="AX31">
        <f t="shared" si="18"/>
        <v>0</v>
      </c>
    </row>
    <row r="32" spans="1:50" ht="15">
      <c r="A32" s="15">
        <v>9014</v>
      </c>
      <c r="B32" s="1" t="s">
        <v>59</v>
      </c>
      <c r="C32" s="2">
        <v>1</v>
      </c>
      <c r="D32" s="2">
        <v>21</v>
      </c>
      <c r="E32" s="16">
        <v>0.20846890284831654</v>
      </c>
      <c r="F32" s="2">
        <v>52</v>
      </c>
      <c r="G32" s="2">
        <v>44</v>
      </c>
      <c r="H32" s="17">
        <f t="shared" si="0"/>
        <v>20.21666666666667</v>
      </c>
      <c r="I32" s="17">
        <f t="shared" si="1"/>
        <v>20.380000000000003</v>
      </c>
      <c r="J32" s="18">
        <f t="shared" si="2"/>
        <v>19.4</v>
      </c>
      <c r="K32" s="17">
        <f t="shared" si="3"/>
        <v>5.4662878419921155</v>
      </c>
      <c r="L32" s="17">
        <f t="shared" si="4"/>
        <v>5.394842191276035</v>
      </c>
      <c r="M32" s="17">
        <f t="shared" si="5"/>
        <v>5.823516095572517</v>
      </c>
      <c r="N32" s="17">
        <f t="shared" si="6"/>
        <v>4.7637075887611</v>
      </c>
      <c r="O32" s="17">
        <f t="shared" si="7"/>
        <v>4.809578680826641</v>
      </c>
      <c r="P32" s="17">
        <f t="shared" si="8"/>
        <v>4.53435212843339</v>
      </c>
      <c r="Q32" s="18">
        <v>779.8</v>
      </c>
      <c r="R32" s="18">
        <v>798</v>
      </c>
      <c r="S32" s="18">
        <v>853.6</v>
      </c>
      <c r="T32" s="18">
        <v>836.1</v>
      </c>
      <c r="U32" s="18">
        <v>817.5</v>
      </c>
      <c r="V32" s="18">
        <v>788.9</v>
      </c>
      <c r="W32" s="18">
        <v>17.6</v>
      </c>
      <c r="X32" s="18">
        <v>18.8</v>
      </c>
      <c r="Y32" s="18">
        <v>22</v>
      </c>
      <c r="Z32" s="18">
        <v>22.9</v>
      </c>
      <c r="AA32" s="18">
        <v>20.6</v>
      </c>
      <c r="AB32" s="18">
        <v>19.4</v>
      </c>
      <c r="AC32" s="19">
        <f t="shared" si="9"/>
        <v>812.3166666666666</v>
      </c>
      <c r="AD32" s="20">
        <f t="shared" si="10"/>
        <v>20.21666666666667</v>
      </c>
      <c r="AE32" s="17">
        <f t="shared" si="11"/>
        <v>28.661710811930718</v>
      </c>
      <c r="AF32" s="21">
        <f t="shared" si="12"/>
        <v>2.0024152083588045</v>
      </c>
      <c r="AG32" s="17">
        <f t="shared" si="13"/>
        <v>20.380000000000003</v>
      </c>
      <c r="AH32" s="19">
        <v>5.054813901682504</v>
      </c>
      <c r="AI32" s="17">
        <v>5.069600481773932</v>
      </c>
      <c r="AJ32" s="17">
        <v>5.903960190442019</v>
      </c>
      <c r="AK32" s="17">
        <v>5.695879300014803</v>
      </c>
      <c r="AL32" s="17">
        <v>5.249957082466918</v>
      </c>
      <c r="AM32" s="17">
        <v>5.823516095572517</v>
      </c>
      <c r="AN32" s="17">
        <f t="shared" si="14"/>
        <v>5.394842191276035</v>
      </c>
      <c r="AO32" s="21">
        <f t="shared" si="15"/>
        <v>5.4662878419921155</v>
      </c>
      <c r="AP32" s="19">
        <v>4.294210069971248</v>
      </c>
      <c r="AQ32" s="17">
        <v>4.662789260374343</v>
      </c>
      <c r="AR32" s="17">
        <v>4.868489701750059</v>
      </c>
      <c r="AS32" s="17">
        <v>5.317957632625132</v>
      </c>
      <c r="AT32" s="17">
        <v>4.904446739412423</v>
      </c>
      <c r="AU32" s="17">
        <v>4.53435212843339</v>
      </c>
      <c r="AV32" s="17">
        <f t="shared" si="16"/>
        <v>4.809578680826641</v>
      </c>
      <c r="AW32" s="21">
        <f t="shared" si="17"/>
        <v>4.7637075887611</v>
      </c>
      <c r="AX32">
        <f t="shared" si="18"/>
        <v>0</v>
      </c>
    </row>
    <row r="33" spans="1:50" ht="15">
      <c r="A33" s="15">
        <v>9015</v>
      </c>
      <c r="B33" s="1" t="s">
        <v>59</v>
      </c>
      <c r="C33" s="2">
        <v>1</v>
      </c>
      <c r="D33" s="2">
        <v>20</v>
      </c>
      <c r="E33" s="16">
        <v>0.13273832301876823</v>
      </c>
      <c r="F33" s="2">
        <v>30</v>
      </c>
      <c r="G33" s="2">
        <v>32</v>
      </c>
      <c r="H33" s="17">
        <f t="shared" si="0"/>
        <v>23.675</v>
      </c>
      <c r="I33" s="17">
        <f t="shared" si="1"/>
        <v>23.96666666666667</v>
      </c>
      <c r="J33" s="18">
        <f t="shared" si="2"/>
        <v>22.8</v>
      </c>
      <c r="K33" s="17">
        <f t="shared" si="3"/>
        <v>6.456053765720483</v>
      </c>
      <c r="L33" s="17">
        <f t="shared" si="4"/>
        <v>6.490033655379938</v>
      </c>
      <c r="M33" s="17">
        <f t="shared" si="5"/>
        <v>6.3541140967421175</v>
      </c>
      <c r="N33" s="17">
        <f t="shared" si="6"/>
        <v>5.5841000850357485</v>
      </c>
      <c r="O33" s="17">
        <f t="shared" si="7"/>
        <v>5.693971685462929</v>
      </c>
      <c r="P33" s="17">
        <f t="shared" si="8"/>
        <v>5.254485283754206</v>
      </c>
      <c r="Q33" s="18">
        <v>819.3</v>
      </c>
      <c r="R33" s="18" t="s">
        <v>42</v>
      </c>
      <c r="S33" s="18">
        <v>843.5</v>
      </c>
      <c r="T33" s="18">
        <v>844.8</v>
      </c>
      <c r="U33" s="18" t="s">
        <v>42</v>
      </c>
      <c r="V33" s="18">
        <v>789.8</v>
      </c>
      <c r="W33" s="18">
        <v>26.5</v>
      </c>
      <c r="X33" s="18" t="s">
        <v>42</v>
      </c>
      <c r="Y33" s="18">
        <v>24.6</v>
      </c>
      <c r="Z33" s="18">
        <v>20.8</v>
      </c>
      <c r="AA33" s="18" t="s">
        <v>42</v>
      </c>
      <c r="AB33" s="18">
        <v>22.8</v>
      </c>
      <c r="AC33" s="19">
        <f t="shared" si="9"/>
        <v>824.3499999999999</v>
      </c>
      <c r="AD33" s="20">
        <f t="shared" si="10"/>
        <v>23.675</v>
      </c>
      <c r="AE33" s="17">
        <f t="shared" si="11"/>
        <v>25.846534261549483</v>
      </c>
      <c r="AF33" s="21">
        <f t="shared" si="12"/>
        <v>2.440457607362486</v>
      </c>
      <c r="AG33" s="17">
        <f t="shared" si="13"/>
        <v>23.96666666666667</v>
      </c>
      <c r="AH33" s="19">
        <v>7.161517444331156</v>
      </c>
      <c r="AI33" s="17" t="s">
        <v>42</v>
      </c>
      <c r="AJ33" s="17">
        <v>6.302308951501879</v>
      </c>
      <c r="AK33" s="17">
        <v>6.006274570306778</v>
      </c>
      <c r="AL33" s="17" t="s">
        <v>42</v>
      </c>
      <c r="AM33" s="17">
        <v>6.3541140967421175</v>
      </c>
      <c r="AN33" s="17">
        <f t="shared" si="14"/>
        <v>6.490033655379938</v>
      </c>
      <c r="AO33" s="21">
        <f t="shared" si="15"/>
        <v>6.456053765720483</v>
      </c>
      <c r="AP33" s="19">
        <v>5.7332613643197075</v>
      </c>
      <c r="AQ33" s="17" t="s">
        <v>42</v>
      </c>
      <c r="AR33" s="17">
        <v>5.716571801446995</v>
      </c>
      <c r="AS33" s="17">
        <v>5.632081890622085</v>
      </c>
      <c r="AT33" s="17" t="s">
        <v>42</v>
      </c>
      <c r="AU33" s="17">
        <v>5.254485283754206</v>
      </c>
      <c r="AV33" s="17">
        <f t="shared" si="16"/>
        <v>5.693971685462929</v>
      </c>
      <c r="AW33" s="21">
        <f t="shared" si="17"/>
        <v>5.5841000850357485</v>
      </c>
      <c r="AX33">
        <f t="shared" si="18"/>
        <v>2</v>
      </c>
    </row>
    <row r="34" spans="1:50" ht="15">
      <c r="A34" s="15">
        <v>9016</v>
      </c>
      <c r="B34" s="1" t="s">
        <v>59</v>
      </c>
      <c r="C34" s="2">
        <v>1</v>
      </c>
      <c r="D34" s="2">
        <v>23</v>
      </c>
      <c r="E34" s="16">
        <v>0.12457402499053397</v>
      </c>
      <c r="F34" s="2">
        <v>37</v>
      </c>
      <c r="G34" s="2">
        <v>32</v>
      </c>
      <c r="H34" s="17">
        <f t="shared" si="0"/>
        <v>28.78</v>
      </c>
      <c r="I34" s="17">
        <f t="shared" si="1"/>
        <v>28.675</v>
      </c>
      <c r="J34" s="18">
        <f t="shared" si="2"/>
        <v>29.2</v>
      </c>
      <c r="K34" s="17">
        <f t="shared" si="3"/>
        <v>6.369084216908545</v>
      </c>
      <c r="L34" s="17">
        <f t="shared" si="4"/>
        <v>6.311660605155238</v>
      </c>
      <c r="M34" s="17">
        <f t="shared" si="5"/>
        <v>6.598778663921774</v>
      </c>
      <c r="N34" s="17">
        <f t="shared" si="6"/>
        <v>5.482264876402672</v>
      </c>
      <c r="O34" s="17">
        <f t="shared" si="7"/>
        <v>5.494839606489656</v>
      </c>
      <c r="P34" s="17">
        <f t="shared" si="8"/>
        <v>5.431965956054737</v>
      </c>
      <c r="Q34" s="18">
        <v>1007.6</v>
      </c>
      <c r="R34" s="18">
        <v>1049.8</v>
      </c>
      <c r="S34" s="18">
        <v>1060.2</v>
      </c>
      <c r="T34" s="18">
        <v>878.9</v>
      </c>
      <c r="U34" s="18" t="s">
        <v>42</v>
      </c>
      <c r="V34" s="18">
        <v>1082.1</v>
      </c>
      <c r="W34" s="18">
        <v>30.8</v>
      </c>
      <c r="X34" s="18">
        <v>35.1</v>
      </c>
      <c r="Y34" s="18">
        <v>26.1</v>
      </c>
      <c r="Z34" s="18">
        <v>22.7</v>
      </c>
      <c r="AA34" s="18" t="s">
        <v>42</v>
      </c>
      <c r="AB34" s="18">
        <v>29.2</v>
      </c>
      <c r="AC34" s="19">
        <f t="shared" si="9"/>
        <v>1015.72</v>
      </c>
      <c r="AD34" s="20">
        <f t="shared" si="10"/>
        <v>28.78</v>
      </c>
      <c r="AE34" s="17">
        <f t="shared" si="11"/>
        <v>81.13548545488412</v>
      </c>
      <c r="AF34" s="21">
        <f t="shared" si="12"/>
        <v>4.69968084022732</v>
      </c>
      <c r="AG34" s="17">
        <f t="shared" si="13"/>
        <v>28.675</v>
      </c>
      <c r="AH34" s="19">
        <v>5.620254431083079</v>
      </c>
      <c r="AI34" s="17">
        <v>6.4035933500692925</v>
      </c>
      <c r="AJ34" s="17">
        <v>6.391713757708861</v>
      </c>
      <c r="AK34" s="17">
        <v>6.831080881759717</v>
      </c>
      <c r="AL34" s="17" t="s">
        <v>42</v>
      </c>
      <c r="AM34" s="17">
        <v>6.598778663921774</v>
      </c>
      <c r="AN34" s="17">
        <f t="shared" si="14"/>
        <v>6.311660605155238</v>
      </c>
      <c r="AO34" s="21">
        <f t="shared" si="15"/>
        <v>6.369084216908545</v>
      </c>
      <c r="AP34" s="19">
        <v>5.92999632377858</v>
      </c>
      <c r="AQ34" s="17">
        <v>5.862786674220804</v>
      </c>
      <c r="AR34" s="17">
        <v>5.537511349763658</v>
      </c>
      <c r="AS34" s="17">
        <v>4.649064078195578</v>
      </c>
      <c r="AT34" s="17" t="s">
        <v>42</v>
      </c>
      <c r="AU34" s="17">
        <v>5.431965956054737</v>
      </c>
      <c r="AV34" s="17">
        <f t="shared" si="16"/>
        <v>5.494839606489656</v>
      </c>
      <c r="AW34" s="21">
        <f t="shared" si="17"/>
        <v>5.482264876402672</v>
      </c>
      <c r="AX34">
        <f t="shared" si="18"/>
        <v>1</v>
      </c>
    </row>
    <row r="35" spans="1:50" ht="15">
      <c r="A35" s="15">
        <v>9017</v>
      </c>
      <c r="B35" s="1" t="s">
        <v>59</v>
      </c>
      <c r="C35" s="2">
        <v>1</v>
      </c>
      <c r="D35" s="2">
        <v>21</v>
      </c>
      <c r="E35" s="16">
        <v>0.1777558687947986</v>
      </c>
      <c r="F35" s="2">
        <v>38</v>
      </c>
      <c r="G35" s="2">
        <v>48</v>
      </c>
      <c r="H35" s="17">
        <f t="shared" si="0"/>
        <v>20.950000000000003</v>
      </c>
      <c r="I35" s="17">
        <f t="shared" si="1"/>
        <v>20.066666666666666</v>
      </c>
      <c r="J35" s="18">
        <f t="shared" si="2"/>
        <v>23.6</v>
      </c>
      <c r="K35" s="17">
        <f t="shared" si="3"/>
        <v>5.179921816969184</v>
      </c>
      <c r="L35" s="17">
        <f t="shared" si="4"/>
        <v>4.865184003224781</v>
      </c>
      <c r="M35" s="17">
        <f t="shared" si="5"/>
        <v>6.124135258202395</v>
      </c>
      <c r="N35" s="17">
        <f t="shared" si="6"/>
        <v>4.440603144214013</v>
      </c>
      <c r="O35" s="17">
        <f t="shared" si="7"/>
        <v>4.157810075435401</v>
      </c>
      <c r="P35" s="17">
        <f t="shared" si="8"/>
        <v>5.288982350549849</v>
      </c>
      <c r="Q35" s="18">
        <v>681.7</v>
      </c>
      <c r="R35" s="18" t="s">
        <v>42</v>
      </c>
      <c r="S35" s="18" t="s">
        <v>42</v>
      </c>
      <c r="T35" s="18">
        <v>601.7</v>
      </c>
      <c r="U35" s="18">
        <v>617.8</v>
      </c>
      <c r="V35" s="18">
        <v>737.3</v>
      </c>
      <c r="W35" s="18">
        <v>19.8</v>
      </c>
      <c r="X35" s="18" t="s">
        <v>42</v>
      </c>
      <c r="Y35" s="18" t="s">
        <v>42</v>
      </c>
      <c r="Z35" s="18">
        <v>17.3</v>
      </c>
      <c r="AA35" s="18">
        <v>23.1</v>
      </c>
      <c r="AB35" s="18">
        <v>23.6</v>
      </c>
      <c r="AC35" s="19">
        <f t="shared" si="9"/>
        <v>659.625</v>
      </c>
      <c r="AD35" s="20">
        <f t="shared" si="10"/>
        <v>20.950000000000003</v>
      </c>
      <c r="AE35" s="17">
        <f t="shared" si="11"/>
        <v>62.25042837871385</v>
      </c>
      <c r="AF35" s="21">
        <f t="shared" si="12"/>
        <v>2.9602927783131805</v>
      </c>
      <c r="AG35" s="17">
        <f t="shared" si="13"/>
        <v>20.066666666666666</v>
      </c>
      <c r="AH35" s="19">
        <v>4.932739984667388</v>
      </c>
      <c r="AI35" s="17" t="s">
        <v>42</v>
      </c>
      <c r="AJ35" s="17" t="s">
        <v>42</v>
      </c>
      <c r="AK35" s="17">
        <v>4.623882287504576</v>
      </c>
      <c r="AL35" s="17">
        <v>5.03892973750238</v>
      </c>
      <c r="AM35" s="17">
        <v>6.124135258202395</v>
      </c>
      <c r="AN35" s="17">
        <f t="shared" si="14"/>
        <v>4.865184003224781</v>
      </c>
      <c r="AO35" s="21">
        <f t="shared" si="15"/>
        <v>5.179921816969184</v>
      </c>
      <c r="AP35" s="19">
        <v>4.521590666161624</v>
      </c>
      <c r="AQ35" s="17" t="s">
        <v>42</v>
      </c>
      <c r="AR35" s="17" t="s">
        <v>42</v>
      </c>
      <c r="AS35" s="17">
        <v>3.5197211207078185</v>
      </c>
      <c r="AT35" s="17">
        <v>4.43211843943676</v>
      </c>
      <c r="AU35" s="17">
        <v>5.288982350549849</v>
      </c>
      <c r="AV35" s="17">
        <f t="shared" si="16"/>
        <v>4.157810075435401</v>
      </c>
      <c r="AW35" s="21">
        <f t="shared" si="17"/>
        <v>4.440603144214013</v>
      </c>
      <c r="AX35">
        <f t="shared" si="18"/>
        <v>2</v>
      </c>
    </row>
    <row r="36" spans="1:50" ht="15">
      <c r="A36" s="15">
        <v>9019</v>
      </c>
      <c r="B36" s="1" t="s">
        <v>59</v>
      </c>
      <c r="C36" s="2">
        <v>1</v>
      </c>
      <c r="D36" s="2">
        <v>20</v>
      </c>
      <c r="E36" s="16">
        <v>0.15007009400895538</v>
      </c>
      <c r="F36" s="2">
        <v>58</v>
      </c>
      <c r="G36" s="2">
        <v>31</v>
      </c>
      <c r="H36" s="17">
        <f t="shared" si="0"/>
        <v>27.883333333333336</v>
      </c>
      <c r="I36" s="17">
        <f t="shared" si="1"/>
        <v>28.26</v>
      </c>
      <c r="J36" s="18">
        <f t="shared" si="2"/>
        <v>26</v>
      </c>
      <c r="K36" s="17">
        <f t="shared" si="3"/>
        <v>5.84659865046551</v>
      </c>
      <c r="L36" s="17">
        <f t="shared" si="4"/>
        <v>5.811584471871858</v>
      </c>
      <c r="M36" s="17">
        <f t="shared" si="5"/>
        <v>6.021669543433772</v>
      </c>
      <c r="N36" s="17">
        <f t="shared" si="6"/>
        <v>5.4688922695740985</v>
      </c>
      <c r="O36" s="17">
        <f t="shared" si="7"/>
        <v>5.468104797314685</v>
      </c>
      <c r="P36" s="17">
        <f t="shared" si="8"/>
        <v>5.472829630871167</v>
      </c>
      <c r="Q36" s="18">
        <v>1001.6</v>
      </c>
      <c r="R36" s="18">
        <v>1062.9</v>
      </c>
      <c r="S36" s="18">
        <v>1033.6</v>
      </c>
      <c r="T36" s="18">
        <v>1028.6</v>
      </c>
      <c r="U36" s="18">
        <v>1051.3</v>
      </c>
      <c r="V36" s="18">
        <v>1005.9</v>
      </c>
      <c r="W36" s="18">
        <v>25.6</v>
      </c>
      <c r="X36" s="18">
        <v>29.5</v>
      </c>
      <c r="Y36" s="18">
        <v>29.8</v>
      </c>
      <c r="Z36" s="18">
        <v>28.6</v>
      </c>
      <c r="AA36" s="18">
        <v>27.8</v>
      </c>
      <c r="AB36" s="18">
        <v>26</v>
      </c>
      <c r="AC36" s="19">
        <f t="shared" si="9"/>
        <v>1030.6499999999999</v>
      </c>
      <c r="AD36" s="20">
        <f t="shared" si="10"/>
        <v>27.883333333333336</v>
      </c>
      <c r="AE36" s="17">
        <f t="shared" si="11"/>
        <v>24.23161158487172</v>
      </c>
      <c r="AF36" s="21">
        <f t="shared" si="12"/>
        <v>1.7645584905768135</v>
      </c>
      <c r="AG36" s="17">
        <f t="shared" si="13"/>
        <v>28.26</v>
      </c>
      <c r="AH36" s="19">
        <v>5.863143622104115</v>
      </c>
      <c r="AI36" s="17">
        <v>5.553176491628215</v>
      </c>
      <c r="AJ36" s="17">
        <v>6.12204862535289</v>
      </c>
      <c r="AK36" s="17">
        <v>6.102572930081285</v>
      </c>
      <c r="AL36" s="17">
        <v>5.416980690192789</v>
      </c>
      <c r="AM36" s="17">
        <v>6.021669543433772</v>
      </c>
      <c r="AN36" s="17">
        <f t="shared" si="14"/>
        <v>5.811584471871858</v>
      </c>
      <c r="AO36" s="21">
        <f t="shared" si="15"/>
        <v>5.84659865046551</v>
      </c>
      <c r="AP36" s="19">
        <v>5.401669612982489</v>
      </c>
      <c r="AQ36" s="17">
        <v>5.488540399298939</v>
      </c>
      <c r="AR36" s="17">
        <v>5.367041512598209</v>
      </c>
      <c r="AS36" s="17">
        <v>5.376154625545002</v>
      </c>
      <c r="AT36" s="17">
        <v>5.707117836148784</v>
      </c>
      <c r="AU36" s="17">
        <v>5.472829630871167</v>
      </c>
      <c r="AV36" s="17">
        <f t="shared" si="16"/>
        <v>5.468104797314685</v>
      </c>
      <c r="AW36" s="21">
        <f t="shared" si="17"/>
        <v>5.4688922695740985</v>
      </c>
      <c r="AX36">
        <f t="shared" si="18"/>
        <v>0</v>
      </c>
    </row>
    <row r="37" spans="1:50" ht="15">
      <c r="A37" s="15">
        <v>9020</v>
      </c>
      <c r="B37" s="1" t="s">
        <v>59</v>
      </c>
      <c r="C37" s="2">
        <v>1</v>
      </c>
      <c r="D37" s="2">
        <v>27</v>
      </c>
      <c r="E37" s="16">
        <v>0.20530441318586928</v>
      </c>
      <c r="F37" s="2">
        <v>34</v>
      </c>
      <c r="G37" s="2">
        <v>57</v>
      </c>
      <c r="H37" s="17">
        <f t="shared" si="0"/>
        <v>13.333333333333334</v>
      </c>
      <c r="I37" s="17">
        <f t="shared" si="1"/>
        <v>13.280000000000001</v>
      </c>
      <c r="J37" s="18">
        <f t="shared" si="2"/>
        <v>13.6</v>
      </c>
      <c r="K37" s="17">
        <f t="shared" si="3"/>
        <v>5.000919953927137</v>
      </c>
      <c r="L37" s="17">
        <f t="shared" si="4"/>
        <v>5.050061810607856</v>
      </c>
      <c r="M37" s="17">
        <f t="shared" si="5"/>
        <v>4.755210670523538</v>
      </c>
      <c r="N37" s="17">
        <f t="shared" si="6"/>
        <v>3.77212362488372</v>
      </c>
      <c r="O37" s="17">
        <f t="shared" si="7"/>
        <v>3.8070975309578095</v>
      </c>
      <c r="P37" s="17">
        <f t="shared" si="8"/>
        <v>3.597254094513271</v>
      </c>
      <c r="Q37" s="18">
        <v>808.6</v>
      </c>
      <c r="R37" s="18">
        <v>828.4</v>
      </c>
      <c r="S37" s="18">
        <v>840.6</v>
      </c>
      <c r="T37" s="18">
        <v>846.1</v>
      </c>
      <c r="U37" s="18">
        <v>862.1</v>
      </c>
      <c r="V37" s="18">
        <v>802.4</v>
      </c>
      <c r="W37" s="18">
        <v>13.5</v>
      </c>
      <c r="X37" s="18">
        <v>12.5</v>
      </c>
      <c r="Y37" s="18">
        <v>12.5</v>
      </c>
      <c r="Z37" s="18">
        <v>13.7</v>
      </c>
      <c r="AA37" s="18">
        <v>14.2</v>
      </c>
      <c r="AB37" s="18">
        <v>13.6</v>
      </c>
      <c r="AC37" s="19">
        <f t="shared" si="9"/>
        <v>831.3666666666667</v>
      </c>
      <c r="AD37" s="20">
        <f t="shared" si="10"/>
        <v>13.333333333333334</v>
      </c>
      <c r="AE37" s="17">
        <f t="shared" si="11"/>
        <v>22.860679488297052</v>
      </c>
      <c r="AF37" s="21">
        <f t="shared" si="12"/>
        <v>0.6889605697473871</v>
      </c>
      <c r="AG37" s="17">
        <f t="shared" si="13"/>
        <v>13.280000000000001</v>
      </c>
      <c r="AH37" s="19">
        <v>4.903558795871017</v>
      </c>
      <c r="AI37" s="17">
        <v>5.553434561249786</v>
      </c>
      <c r="AJ37" s="17">
        <v>4.304256480293898</v>
      </c>
      <c r="AK37" s="17">
        <v>5.706175582222049</v>
      </c>
      <c r="AL37" s="17">
        <v>4.78288363340253</v>
      </c>
      <c r="AM37" s="17">
        <v>4.755210670523538</v>
      </c>
      <c r="AN37" s="17">
        <f t="shared" si="14"/>
        <v>5.050061810607856</v>
      </c>
      <c r="AO37" s="21">
        <f t="shared" si="15"/>
        <v>5.000919953927137</v>
      </c>
      <c r="AP37" s="19">
        <v>3.9097644768715494</v>
      </c>
      <c r="AQ37" s="17">
        <v>3.7954983576694894</v>
      </c>
      <c r="AR37" s="17">
        <v>3.5314039322868798</v>
      </c>
      <c r="AS37" s="17">
        <v>3.8215357107936794</v>
      </c>
      <c r="AT37" s="17">
        <v>3.9772851771674502</v>
      </c>
      <c r="AU37" s="17">
        <v>3.597254094513271</v>
      </c>
      <c r="AV37" s="17">
        <f t="shared" si="16"/>
        <v>3.8070975309578095</v>
      </c>
      <c r="AW37" s="21">
        <f t="shared" si="17"/>
        <v>3.77212362488372</v>
      </c>
      <c r="AX37">
        <f t="shared" si="18"/>
        <v>0</v>
      </c>
    </row>
    <row r="38" spans="1:50" ht="15">
      <c r="A38" s="15">
        <v>9021</v>
      </c>
      <c r="B38" s="1" t="s">
        <v>59</v>
      </c>
      <c r="C38" s="2">
        <v>1</v>
      </c>
      <c r="D38" s="2">
        <v>25</v>
      </c>
      <c r="E38" s="16">
        <v>0.12924766984891012</v>
      </c>
      <c r="F38" s="2">
        <v>27</v>
      </c>
      <c r="G38" s="2">
        <v>36</v>
      </c>
      <c r="H38" s="17">
        <f t="shared" si="0"/>
        <v>27.233333333333334</v>
      </c>
      <c r="I38" s="17">
        <f t="shared" si="1"/>
        <v>27.919999999999998</v>
      </c>
      <c r="J38" s="18">
        <f t="shared" si="2"/>
        <v>23.8</v>
      </c>
      <c r="K38" s="17">
        <f t="shared" si="3"/>
        <v>6.588539241833145</v>
      </c>
      <c r="L38" s="17">
        <f t="shared" si="4"/>
        <v>6.5831885862191</v>
      </c>
      <c r="M38" s="17">
        <f t="shared" si="5"/>
        <v>6.61529251990337</v>
      </c>
      <c r="N38" s="17">
        <f t="shared" si="6"/>
        <v>5.5043676721350225</v>
      </c>
      <c r="O38" s="17">
        <f t="shared" si="7"/>
        <v>5.4883166086364525</v>
      </c>
      <c r="P38" s="17">
        <f t="shared" si="8"/>
        <v>5.584622989627871</v>
      </c>
      <c r="Q38" s="18">
        <v>1001.4</v>
      </c>
      <c r="R38" s="18">
        <v>1057.3</v>
      </c>
      <c r="S38" s="18">
        <v>1040.9</v>
      </c>
      <c r="T38" s="18">
        <v>1043.9</v>
      </c>
      <c r="U38" s="18">
        <v>1029.2</v>
      </c>
      <c r="V38" s="18">
        <v>920.8</v>
      </c>
      <c r="W38" s="18">
        <v>30.2</v>
      </c>
      <c r="X38" s="18">
        <v>26.5</v>
      </c>
      <c r="Y38" s="18">
        <v>29.8</v>
      </c>
      <c r="Z38" s="18">
        <v>26.1</v>
      </c>
      <c r="AA38" s="18">
        <v>27</v>
      </c>
      <c r="AB38" s="18">
        <v>23.8</v>
      </c>
      <c r="AC38" s="19">
        <f t="shared" si="9"/>
        <v>1015.5833333333334</v>
      </c>
      <c r="AD38" s="20">
        <f t="shared" si="10"/>
        <v>27.233333333333334</v>
      </c>
      <c r="AE38" s="17">
        <f t="shared" si="11"/>
        <v>50.10690238546549</v>
      </c>
      <c r="AF38" s="21">
        <f t="shared" si="12"/>
        <v>2.4105324446409084</v>
      </c>
      <c r="AG38" s="17">
        <f t="shared" si="13"/>
        <v>27.919999999999998</v>
      </c>
      <c r="AH38" s="19">
        <v>6.49133198972027</v>
      </c>
      <c r="AI38" s="17">
        <v>6.45695065645896</v>
      </c>
      <c r="AJ38" s="17">
        <v>6.370889013400844</v>
      </c>
      <c r="AK38" s="17">
        <v>6.55777386615531</v>
      </c>
      <c r="AL38" s="17">
        <v>7.038997405360117</v>
      </c>
      <c r="AM38" s="17">
        <v>6.61529251990337</v>
      </c>
      <c r="AN38" s="17">
        <f t="shared" si="14"/>
        <v>6.5831885862191</v>
      </c>
      <c r="AO38" s="21">
        <f t="shared" si="15"/>
        <v>6.588539241833145</v>
      </c>
      <c r="AP38" s="19">
        <v>5.72198328377866</v>
      </c>
      <c r="AQ38" s="17">
        <v>5.529118360669409</v>
      </c>
      <c r="AR38" s="17">
        <v>5.5629550602005375</v>
      </c>
      <c r="AS38" s="17">
        <v>5.425651824021009</v>
      </c>
      <c r="AT38" s="17">
        <v>5.201874514512645</v>
      </c>
      <c r="AU38" s="17">
        <v>5.584622989627871</v>
      </c>
      <c r="AV38" s="17">
        <f t="shared" si="16"/>
        <v>5.4883166086364525</v>
      </c>
      <c r="AW38" s="21">
        <f t="shared" si="17"/>
        <v>5.5043676721350225</v>
      </c>
      <c r="AX38">
        <f t="shared" si="18"/>
        <v>0</v>
      </c>
    </row>
    <row r="39" spans="1:50" ht="15">
      <c r="A39" s="15">
        <v>9022</v>
      </c>
      <c r="B39" s="1" t="s">
        <v>59</v>
      </c>
      <c r="C39" s="2">
        <v>2</v>
      </c>
      <c r="D39" s="2">
        <v>21</v>
      </c>
      <c r="E39" s="16">
        <v>0.19604755958521092</v>
      </c>
      <c r="F39" s="2">
        <v>24</v>
      </c>
      <c r="G39" s="2">
        <v>31</v>
      </c>
      <c r="H39" s="17">
        <f t="shared" si="0"/>
        <v>20.183333333333334</v>
      </c>
      <c r="I39" s="17">
        <f t="shared" si="1"/>
        <v>21.16</v>
      </c>
      <c r="J39" s="18">
        <f t="shared" si="2"/>
        <v>15.3</v>
      </c>
      <c r="K39" s="17">
        <f t="shared" si="3"/>
        <v>5.528414911520762</v>
      </c>
      <c r="L39" s="17">
        <f t="shared" si="4"/>
        <v>5.641707248608069</v>
      </c>
      <c r="M39" s="17">
        <f t="shared" si="5"/>
        <v>4.961953226084224</v>
      </c>
      <c r="N39" s="17">
        <f t="shared" si="6"/>
        <v>5.328675039298421</v>
      </c>
      <c r="O39" s="17">
        <f t="shared" si="7"/>
        <v>5.415277822681021</v>
      </c>
      <c r="P39" s="17">
        <f t="shared" si="8"/>
        <v>4.895661122385421</v>
      </c>
      <c r="Q39" s="18">
        <v>659</v>
      </c>
      <c r="R39" s="18">
        <v>733.5</v>
      </c>
      <c r="S39" s="18">
        <v>806.8</v>
      </c>
      <c r="T39" s="18">
        <v>839.2</v>
      </c>
      <c r="U39" s="18">
        <v>822.1</v>
      </c>
      <c r="V39" s="18">
        <v>661.8</v>
      </c>
      <c r="W39" s="18">
        <v>18.2</v>
      </c>
      <c r="X39" s="18">
        <v>18.2</v>
      </c>
      <c r="Y39" s="18">
        <v>22.8</v>
      </c>
      <c r="Z39" s="18">
        <v>23.8</v>
      </c>
      <c r="AA39" s="18">
        <v>22.8</v>
      </c>
      <c r="AB39" s="18">
        <v>15.3</v>
      </c>
      <c r="AC39" s="19">
        <f t="shared" si="9"/>
        <v>753.7333333333332</v>
      </c>
      <c r="AD39" s="20">
        <f t="shared" si="10"/>
        <v>20.183333333333334</v>
      </c>
      <c r="AE39" s="17">
        <f t="shared" si="11"/>
        <v>80.78385152161701</v>
      </c>
      <c r="AF39" s="21">
        <f t="shared" si="12"/>
        <v>3.4201851801717895</v>
      </c>
      <c r="AG39" s="17">
        <f t="shared" si="13"/>
        <v>21.16</v>
      </c>
      <c r="AH39" s="19">
        <v>4.795908323784585</v>
      </c>
      <c r="AI39" s="17">
        <v>5.8448744915102875</v>
      </c>
      <c r="AJ39" s="17">
        <v>5.996292190263821</v>
      </c>
      <c r="AK39" s="17">
        <v>6.073383573394281</v>
      </c>
      <c r="AL39" s="17">
        <v>5.498077664087367</v>
      </c>
      <c r="AM39" s="17">
        <v>4.961953226084224</v>
      </c>
      <c r="AN39" s="17">
        <f t="shared" si="14"/>
        <v>5.641707248608069</v>
      </c>
      <c r="AO39" s="21">
        <f t="shared" si="15"/>
        <v>5.528414911520762</v>
      </c>
      <c r="AP39" s="19">
        <v>4.784759329806125</v>
      </c>
      <c r="AQ39" s="17">
        <v>5.320814898540081</v>
      </c>
      <c r="AR39" s="17">
        <v>5.47694900730074</v>
      </c>
      <c r="AS39" s="17">
        <v>5.893587620525707</v>
      </c>
      <c r="AT39" s="17">
        <v>5.60027825723245</v>
      </c>
      <c r="AU39" s="17">
        <v>4.895661122385421</v>
      </c>
      <c r="AV39" s="17">
        <f t="shared" si="16"/>
        <v>5.415277822681021</v>
      </c>
      <c r="AW39" s="21">
        <f t="shared" si="17"/>
        <v>5.328675039298421</v>
      </c>
      <c r="AX39">
        <f t="shared" si="18"/>
        <v>0</v>
      </c>
    </row>
    <row r="40" spans="1:50" ht="15">
      <c r="A40" s="15">
        <v>9023</v>
      </c>
      <c r="B40" s="1" t="s">
        <v>59</v>
      </c>
      <c r="C40" s="2">
        <v>1</v>
      </c>
      <c r="D40" s="2">
        <v>22</v>
      </c>
      <c r="E40" s="16">
        <v>0.1398391117736257</v>
      </c>
      <c r="F40" s="2">
        <v>25</v>
      </c>
      <c r="G40" s="2">
        <v>26</v>
      </c>
      <c r="H40" s="17">
        <f t="shared" si="0"/>
        <v>29.633333333333336</v>
      </c>
      <c r="I40" s="17">
        <f t="shared" si="1"/>
        <v>29.633333333333336</v>
      </c>
      <c r="J40" s="18" t="str">
        <f t="shared" si="2"/>
        <v> </v>
      </c>
      <c r="K40" s="17">
        <f t="shared" si="3"/>
        <v>5.337095852113838</v>
      </c>
      <c r="L40" s="17">
        <f t="shared" si="4"/>
        <v>5.337095852113838</v>
      </c>
      <c r="M40" s="17" t="str">
        <f t="shared" si="5"/>
        <v> </v>
      </c>
      <c r="N40" s="17">
        <f t="shared" si="6"/>
        <v>6.023016601864126</v>
      </c>
      <c r="O40" s="17">
        <f t="shared" si="7"/>
        <v>6.023016601864126</v>
      </c>
      <c r="P40" s="17" t="str">
        <f t="shared" si="8"/>
        <v> </v>
      </c>
      <c r="Q40" s="18" t="s">
        <v>42</v>
      </c>
      <c r="R40" s="18" t="s">
        <v>42</v>
      </c>
      <c r="S40" s="18">
        <v>833.6</v>
      </c>
      <c r="T40" s="18">
        <v>830.6</v>
      </c>
      <c r="U40" s="18">
        <v>847.5</v>
      </c>
      <c r="V40" s="18" t="s">
        <v>42</v>
      </c>
      <c r="W40" s="18" t="s">
        <v>42</v>
      </c>
      <c r="X40" s="18" t="s">
        <v>42</v>
      </c>
      <c r="Y40" s="18">
        <v>28.7</v>
      </c>
      <c r="Z40" s="18">
        <v>30.5</v>
      </c>
      <c r="AA40" s="18">
        <v>29.7</v>
      </c>
      <c r="AB40" s="18" t="s">
        <v>42</v>
      </c>
      <c r="AC40" s="19">
        <f t="shared" si="9"/>
        <v>837.2333333333332</v>
      </c>
      <c r="AD40" s="20">
        <f t="shared" si="10"/>
        <v>29.633333333333336</v>
      </c>
      <c r="AE40" s="17">
        <f t="shared" si="11"/>
        <v>9.016836104404552</v>
      </c>
      <c r="AF40" s="21">
        <f t="shared" si="12"/>
        <v>0.9018499505644209</v>
      </c>
      <c r="AG40" s="17">
        <f t="shared" si="13"/>
        <v>29.633333333333336</v>
      </c>
      <c r="AH40" s="19" t="s">
        <v>42</v>
      </c>
      <c r="AI40" s="17" t="s">
        <v>42</v>
      </c>
      <c r="AJ40" s="17">
        <v>5.3227882277241125</v>
      </c>
      <c r="AK40" s="17">
        <v>5.257820636831783</v>
      </c>
      <c r="AL40" s="17">
        <v>5.430678691785618</v>
      </c>
      <c r="AM40" s="17" t="s">
        <v>42</v>
      </c>
      <c r="AN40" s="17">
        <f t="shared" si="14"/>
        <v>5.337095852113838</v>
      </c>
      <c r="AO40" s="21">
        <f t="shared" si="15"/>
        <v>5.337095852113838</v>
      </c>
      <c r="AP40" s="19" t="s">
        <v>42</v>
      </c>
      <c r="AQ40" s="17" t="s">
        <v>42</v>
      </c>
      <c r="AR40" s="17">
        <v>5.7139892214768695</v>
      </c>
      <c r="AS40" s="17">
        <v>6.345664816564079</v>
      </c>
      <c r="AT40" s="17">
        <v>6.00939576755143</v>
      </c>
      <c r="AU40" s="17" t="s">
        <v>42</v>
      </c>
      <c r="AV40" s="17">
        <f t="shared" si="16"/>
        <v>6.023016601864126</v>
      </c>
      <c r="AW40" s="21">
        <f t="shared" si="17"/>
        <v>6.023016601864126</v>
      </c>
      <c r="AX40">
        <f t="shared" si="18"/>
        <v>3</v>
      </c>
    </row>
    <row r="41" spans="1:50" ht="15">
      <c r="A41" s="15">
        <v>9025</v>
      </c>
      <c r="B41" s="1" t="s">
        <v>59</v>
      </c>
      <c r="C41" s="2">
        <v>1</v>
      </c>
      <c r="D41" s="2">
        <v>22</v>
      </c>
      <c r="E41" s="16">
        <v>0.20109214293288086</v>
      </c>
      <c r="F41" s="2">
        <v>32</v>
      </c>
      <c r="G41" s="2">
        <v>30</v>
      </c>
      <c r="H41" s="17">
        <f t="shared" si="0"/>
        <v>24.05</v>
      </c>
      <c r="I41" s="17">
        <f t="shared" si="1"/>
        <v>24.06</v>
      </c>
      <c r="J41" s="18">
        <f t="shared" si="2"/>
        <v>24</v>
      </c>
      <c r="K41" s="17">
        <f t="shared" si="3"/>
        <v>5.98334828453563</v>
      </c>
      <c r="L41" s="17">
        <f t="shared" si="4"/>
        <v>5.9974502650182995</v>
      </c>
      <c r="M41" s="17">
        <f t="shared" si="5"/>
        <v>5.91283838212228</v>
      </c>
      <c r="N41" s="17">
        <f t="shared" si="6"/>
        <v>5.047236068837193</v>
      </c>
      <c r="O41" s="17">
        <f t="shared" si="7"/>
        <v>5.021782929554269</v>
      </c>
      <c r="P41" s="17">
        <f t="shared" si="8"/>
        <v>5.174501765251807</v>
      </c>
      <c r="Q41" s="18">
        <v>983.7</v>
      </c>
      <c r="R41" s="18">
        <v>977.4</v>
      </c>
      <c r="S41" s="18">
        <v>983.9</v>
      </c>
      <c r="T41" s="18">
        <v>972.5</v>
      </c>
      <c r="U41" s="18">
        <v>971.4</v>
      </c>
      <c r="V41" s="18">
        <v>933.6</v>
      </c>
      <c r="W41" s="18">
        <v>23.9</v>
      </c>
      <c r="X41" s="18">
        <v>24</v>
      </c>
      <c r="Y41" s="18">
        <v>25.1</v>
      </c>
      <c r="Z41" s="18">
        <v>23.3</v>
      </c>
      <c r="AA41" s="18">
        <v>24</v>
      </c>
      <c r="AB41" s="18">
        <v>24</v>
      </c>
      <c r="AC41" s="19">
        <f t="shared" si="9"/>
        <v>970.4166666666666</v>
      </c>
      <c r="AD41" s="20">
        <f t="shared" si="10"/>
        <v>24.05</v>
      </c>
      <c r="AE41" s="17">
        <f t="shared" si="11"/>
        <v>18.80312917220481</v>
      </c>
      <c r="AF41" s="21">
        <f t="shared" si="12"/>
        <v>0.5822370651203355</v>
      </c>
      <c r="AG41" s="17">
        <f t="shared" si="13"/>
        <v>24.06</v>
      </c>
      <c r="AH41" s="19">
        <v>5.414915447088995</v>
      </c>
      <c r="AI41" s="17">
        <v>5.919776239050718</v>
      </c>
      <c r="AJ41" s="17">
        <v>5.930388480749542</v>
      </c>
      <c r="AK41" s="17">
        <v>6.108490527381352</v>
      </c>
      <c r="AL41" s="17">
        <v>6.61368063082089</v>
      </c>
      <c r="AM41" s="17">
        <v>5.91283838212228</v>
      </c>
      <c r="AN41" s="17">
        <f t="shared" si="14"/>
        <v>5.9974502650182995</v>
      </c>
      <c r="AO41" s="21">
        <f t="shared" si="15"/>
        <v>5.98334828453563</v>
      </c>
      <c r="AP41" s="19">
        <v>5.0417633950884815</v>
      </c>
      <c r="AQ41" s="17">
        <v>5.027458828166787</v>
      </c>
      <c r="AR41" s="17">
        <v>5.2693940459952255</v>
      </c>
      <c r="AS41" s="17">
        <v>4.787100874736416</v>
      </c>
      <c r="AT41" s="17">
        <v>4.983197503784435</v>
      </c>
      <c r="AU41" s="17">
        <v>5.174501765251807</v>
      </c>
      <c r="AV41" s="17">
        <f t="shared" si="16"/>
        <v>5.021782929554269</v>
      </c>
      <c r="AW41" s="21">
        <f t="shared" si="17"/>
        <v>5.047236068837193</v>
      </c>
      <c r="AX41">
        <f t="shared" si="18"/>
        <v>0</v>
      </c>
    </row>
    <row r="42" spans="1:50" ht="15">
      <c r="A42" s="15">
        <v>9026</v>
      </c>
      <c r="B42" s="1" t="s">
        <v>59</v>
      </c>
      <c r="C42" s="2">
        <v>1</v>
      </c>
      <c r="D42" s="2">
        <v>33</v>
      </c>
      <c r="E42" s="16">
        <v>0.18949116714479852</v>
      </c>
      <c r="F42" s="2">
        <v>25</v>
      </c>
      <c r="G42" s="2">
        <v>31</v>
      </c>
      <c r="H42" s="17">
        <f t="shared" si="0"/>
        <v>21.725</v>
      </c>
      <c r="I42" s="17">
        <f t="shared" si="1"/>
        <v>22.3</v>
      </c>
      <c r="J42" s="18">
        <f t="shared" si="2"/>
        <v>20</v>
      </c>
      <c r="K42" s="17">
        <f t="shared" si="3"/>
        <v>6.628926159263283</v>
      </c>
      <c r="L42" s="17">
        <f t="shared" si="4"/>
        <v>6.547043382381555</v>
      </c>
      <c r="M42" s="17">
        <f t="shared" si="5"/>
        <v>6.8745744899084675</v>
      </c>
      <c r="N42" s="17">
        <f t="shared" si="6"/>
        <v>4.958481110705377</v>
      </c>
      <c r="O42" s="17">
        <f t="shared" si="7"/>
        <v>4.981478925258823</v>
      </c>
      <c r="P42" s="17">
        <f t="shared" si="8"/>
        <v>4.889487667045038</v>
      </c>
      <c r="Q42" s="18" t="s">
        <v>42</v>
      </c>
      <c r="R42" s="18">
        <v>828.2</v>
      </c>
      <c r="S42" s="18">
        <v>827.8</v>
      </c>
      <c r="T42" s="18">
        <v>873.1</v>
      </c>
      <c r="U42" s="18" t="s">
        <v>42</v>
      </c>
      <c r="V42" s="18">
        <v>850.8</v>
      </c>
      <c r="W42" s="18" t="s">
        <v>42</v>
      </c>
      <c r="X42" s="18">
        <v>20.7</v>
      </c>
      <c r="Y42" s="18">
        <v>24.6</v>
      </c>
      <c r="Z42" s="18">
        <v>21.6</v>
      </c>
      <c r="AA42" s="18" t="s">
        <v>42</v>
      </c>
      <c r="AB42" s="18">
        <v>20</v>
      </c>
      <c r="AC42" s="19">
        <f t="shared" si="9"/>
        <v>844.9749999999999</v>
      </c>
      <c r="AD42" s="20">
        <f t="shared" si="10"/>
        <v>21.725</v>
      </c>
      <c r="AE42" s="17">
        <f t="shared" si="11"/>
        <v>21.612708452826205</v>
      </c>
      <c r="AF42" s="21">
        <f t="shared" si="12"/>
        <v>2.0254629100529002</v>
      </c>
      <c r="AG42" s="17">
        <f t="shared" si="13"/>
        <v>22.3</v>
      </c>
      <c r="AH42" s="19" t="s">
        <v>42</v>
      </c>
      <c r="AI42" s="17">
        <v>5.372988254877572</v>
      </c>
      <c r="AJ42" s="17">
        <v>7.148960528937617</v>
      </c>
      <c r="AK42" s="17">
        <v>7.119181363329477</v>
      </c>
      <c r="AL42" s="17" t="s">
        <v>42</v>
      </c>
      <c r="AM42" s="17">
        <v>6.8745744899084675</v>
      </c>
      <c r="AN42" s="17">
        <f t="shared" si="14"/>
        <v>6.547043382381555</v>
      </c>
      <c r="AO42" s="21">
        <f t="shared" si="15"/>
        <v>6.628926159263283</v>
      </c>
      <c r="AP42" s="19" t="s">
        <v>42</v>
      </c>
      <c r="AQ42" s="17">
        <v>4.520254270167208</v>
      </c>
      <c r="AR42" s="17">
        <v>5.297004435030531</v>
      </c>
      <c r="AS42" s="17">
        <v>5.127178070578731</v>
      </c>
      <c r="AT42" s="17" t="s">
        <v>42</v>
      </c>
      <c r="AU42" s="17">
        <v>4.889487667045038</v>
      </c>
      <c r="AV42" s="17">
        <f t="shared" si="16"/>
        <v>4.981478925258823</v>
      </c>
      <c r="AW42" s="21">
        <f t="shared" si="17"/>
        <v>4.958481110705377</v>
      </c>
      <c r="AX42">
        <f t="shared" si="18"/>
        <v>2</v>
      </c>
    </row>
    <row r="43" spans="1:50" ht="15">
      <c r="A43" s="15">
        <v>9027</v>
      </c>
      <c r="B43" s="1" t="s">
        <v>59</v>
      </c>
      <c r="C43" s="2">
        <v>1</v>
      </c>
      <c r="D43" s="2">
        <v>20</v>
      </c>
      <c r="E43" s="16">
        <v>0.07809180079750855</v>
      </c>
      <c r="F43" s="2">
        <v>53</v>
      </c>
      <c r="G43" s="2">
        <v>61</v>
      </c>
      <c r="H43" s="17">
        <f t="shared" si="0"/>
        <v>17.833333333333332</v>
      </c>
      <c r="I43" s="17">
        <f t="shared" si="1"/>
        <v>17.7</v>
      </c>
      <c r="J43" s="18">
        <f t="shared" si="2"/>
        <v>18.5</v>
      </c>
      <c r="K43" s="17">
        <f t="shared" si="3"/>
        <v>5.168155275280365</v>
      </c>
      <c r="L43" s="17">
        <f t="shared" si="4"/>
        <v>5.062496747185771</v>
      </c>
      <c r="M43" s="17">
        <f t="shared" si="5"/>
        <v>5.696447915753334</v>
      </c>
      <c r="N43" s="17">
        <f t="shared" si="6"/>
        <v>5.20271814988899</v>
      </c>
      <c r="O43" s="17">
        <f t="shared" si="7"/>
        <v>5.10852175300829</v>
      </c>
      <c r="P43" s="17">
        <f t="shared" si="8"/>
        <v>5.6737001342924875</v>
      </c>
      <c r="Q43" s="18">
        <v>772.2</v>
      </c>
      <c r="R43" s="18">
        <v>804.5</v>
      </c>
      <c r="S43" s="18">
        <v>810.5</v>
      </c>
      <c r="T43" s="18">
        <v>808.4</v>
      </c>
      <c r="U43" s="18">
        <v>828</v>
      </c>
      <c r="V43" s="18">
        <v>734.1</v>
      </c>
      <c r="W43" s="18">
        <v>16.1</v>
      </c>
      <c r="X43" s="18">
        <v>16.3</v>
      </c>
      <c r="Y43" s="18">
        <v>18.4</v>
      </c>
      <c r="Z43" s="18">
        <v>18.3</v>
      </c>
      <c r="AA43" s="18">
        <v>19.4</v>
      </c>
      <c r="AB43" s="18">
        <v>18.5</v>
      </c>
      <c r="AC43" s="19">
        <f t="shared" si="9"/>
        <v>792.9499999999999</v>
      </c>
      <c r="AD43" s="20">
        <f t="shared" si="10"/>
        <v>17.833333333333332</v>
      </c>
      <c r="AE43" s="17">
        <f t="shared" si="11"/>
        <v>34.066097516446206</v>
      </c>
      <c r="AF43" s="21">
        <f t="shared" si="12"/>
        <v>1.326147302024424</v>
      </c>
      <c r="AG43" s="17">
        <f t="shared" si="13"/>
        <v>17.7</v>
      </c>
      <c r="AH43" s="19">
        <v>4.962744107725169</v>
      </c>
      <c r="AI43" s="17">
        <v>4.752984041917816</v>
      </c>
      <c r="AJ43" s="17">
        <v>4.8553796873953985</v>
      </c>
      <c r="AK43" s="17">
        <v>5.574158876646681</v>
      </c>
      <c r="AL43" s="17">
        <v>5.167217022243795</v>
      </c>
      <c r="AM43" s="17">
        <v>5.696447915753334</v>
      </c>
      <c r="AN43" s="17">
        <f t="shared" si="14"/>
        <v>5.062496747185771</v>
      </c>
      <c r="AO43" s="21">
        <f t="shared" si="15"/>
        <v>5.168155275280365</v>
      </c>
      <c r="AP43" s="19">
        <v>4.91390682966828</v>
      </c>
      <c r="AQ43" s="17">
        <v>4.923412505669893</v>
      </c>
      <c r="AR43" s="17">
        <v>5.188174422175437</v>
      </c>
      <c r="AS43" s="17">
        <v>5.177320182922718</v>
      </c>
      <c r="AT43" s="17">
        <v>5.339794824605125</v>
      </c>
      <c r="AU43" s="17">
        <v>5.6737001342924875</v>
      </c>
      <c r="AV43" s="17">
        <f t="shared" si="16"/>
        <v>5.10852175300829</v>
      </c>
      <c r="AW43" s="21">
        <f t="shared" si="17"/>
        <v>5.20271814988899</v>
      </c>
      <c r="AX43">
        <f t="shared" si="18"/>
        <v>0</v>
      </c>
    </row>
    <row r="44" spans="1:50" ht="15">
      <c r="A44" s="15">
        <v>9028</v>
      </c>
      <c r="B44" s="1" t="s">
        <v>59</v>
      </c>
      <c r="C44" s="2">
        <v>1</v>
      </c>
      <c r="D44" s="2">
        <v>21</v>
      </c>
      <c r="E44" s="16">
        <v>0.11487571925110256</v>
      </c>
      <c r="F44" s="2">
        <v>50</v>
      </c>
      <c r="G44" s="2">
        <v>40</v>
      </c>
      <c r="H44" s="17">
        <f t="shared" si="0"/>
        <v>25.334</v>
      </c>
      <c r="I44" s="17">
        <f t="shared" si="1"/>
        <v>25.334</v>
      </c>
      <c r="J44" s="18" t="str">
        <f t="shared" si="2"/>
        <v> </v>
      </c>
      <c r="K44" s="17">
        <f t="shared" si="3"/>
        <v>6.120189692740013</v>
      </c>
      <c r="L44" s="17">
        <f t="shared" si="4"/>
        <v>6.120189692740013</v>
      </c>
      <c r="M44" s="17" t="str">
        <f t="shared" si="5"/>
        <v> </v>
      </c>
      <c r="N44" s="17">
        <f t="shared" si="6"/>
        <v>4.3683164138581905</v>
      </c>
      <c r="O44" s="17">
        <f t="shared" si="7"/>
        <v>4.3683164138581905</v>
      </c>
      <c r="P44" s="17" t="str">
        <f t="shared" si="8"/>
        <v> </v>
      </c>
      <c r="Q44" s="18" t="s">
        <v>42</v>
      </c>
      <c r="R44" s="18" t="s">
        <v>42</v>
      </c>
      <c r="S44" s="18">
        <v>825.03</v>
      </c>
      <c r="T44" s="18" t="s">
        <v>42</v>
      </c>
      <c r="U44" s="18">
        <v>848.24</v>
      </c>
      <c r="V44" s="18" t="s">
        <v>42</v>
      </c>
      <c r="W44" s="18" t="s">
        <v>42</v>
      </c>
      <c r="X44" s="18" t="s">
        <v>42</v>
      </c>
      <c r="Y44" s="18">
        <v>25.14</v>
      </c>
      <c r="Z44" s="18" t="s">
        <v>42</v>
      </c>
      <c r="AA44" s="18">
        <v>25.528</v>
      </c>
      <c r="AB44" s="18" t="s">
        <v>42</v>
      </c>
      <c r="AC44" s="19">
        <f t="shared" si="9"/>
        <v>836.635</v>
      </c>
      <c r="AD44" s="20">
        <f t="shared" si="10"/>
        <v>25.334</v>
      </c>
      <c r="AE44" s="17">
        <f t="shared" si="11"/>
        <v>16.41194839133582</v>
      </c>
      <c r="AF44" s="21">
        <f t="shared" si="12"/>
        <v>0.2743574311004549</v>
      </c>
      <c r="AG44" s="17">
        <f t="shared" si="13"/>
        <v>25.334</v>
      </c>
      <c r="AH44" s="19" t="s">
        <v>42</v>
      </c>
      <c r="AI44" s="17" t="s">
        <v>42</v>
      </c>
      <c r="AJ44" s="17">
        <v>5.818047064130143</v>
      </c>
      <c r="AK44" s="17" t="s">
        <v>42</v>
      </c>
      <c r="AL44" s="17">
        <v>6.422332321349882</v>
      </c>
      <c r="AM44" s="17" t="s">
        <v>42</v>
      </c>
      <c r="AN44" s="17">
        <f t="shared" si="14"/>
        <v>6.120189692740013</v>
      </c>
      <c r="AO44" s="21">
        <f t="shared" si="15"/>
        <v>6.120189692740013</v>
      </c>
      <c r="AP44" s="19" t="s">
        <v>42</v>
      </c>
      <c r="AQ44" s="17" t="s">
        <v>42</v>
      </c>
      <c r="AR44" s="17">
        <v>5.468042389922727</v>
      </c>
      <c r="AS44" s="17" t="s">
        <v>42</v>
      </c>
      <c r="AT44" s="17">
        <v>3.268590437793654</v>
      </c>
      <c r="AU44" s="17" t="s">
        <v>42</v>
      </c>
      <c r="AV44" s="17">
        <f t="shared" si="16"/>
        <v>4.3683164138581905</v>
      </c>
      <c r="AW44" s="21">
        <f t="shared" si="17"/>
        <v>4.3683164138581905</v>
      </c>
      <c r="AX44">
        <f t="shared" si="18"/>
        <v>4</v>
      </c>
    </row>
    <row r="45" spans="1:50" ht="15">
      <c r="A45" s="15">
        <v>9031</v>
      </c>
      <c r="B45" s="1" t="s">
        <v>59</v>
      </c>
      <c r="C45" s="2">
        <v>1</v>
      </c>
      <c r="D45" s="2">
        <v>31</v>
      </c>
      <c r="E45" s="16">
        <v>0.17608691101196555</v>
      </c>
      <c r="F45" s="2">
        <v>35</v>
      </c>
      <c r="G45" s="2">
        <v>36</v>
      </c>
      <c r="H45" s="17">
        <f t="shared" si="0"/>
        <v>21.433333333333334</v>
      </c>
      <c r="I45" s="17">
        <f t="shared" si="1"/>
        <v>21.06</v>
      </c>
      <c r="J45" s="18">
        <f t="shared" si="2"/>
        <v>23.3</v>
      </c>
      <c r="K45" s="17">
        <f t="shared" si="3"/>
        <v>5.855695004422785</v>
      </c>
      <c r="L45" s="17">
        <f t="shared" si="4"/>
        <v>5.860521483717551</v>
      </c>
      <c r="M45" s="17">
        <f t="shared" si="5"/>
        <v>5.831562607948957</v>
      </c>
      <c r="N45" s="17">
        <f t="shared" si="6"/>
        <v>4.897583689698944</v>
      </c>
      <c r="O45" s="17">
        <f t="shared" si="7"/>
        <v>4.773458636446492</v>
      </c>
      <c r="P45" s="17">
        <f t="shared" si="8"/>
        <v>5.518208955961208</v>
      </c>
      <c r="Q45" s="18">
        <v>802.5</v>
      </c>
      <c r="R45" s="18">
        <v>799</v>
      </c>
      <c r="S45" s="18">
        <v>799.1</v>
      </c>
      <c r="T45" s="18">
        <v>835.6</v>
      </c>
      <c r="U45" s="18">
        <v>836.9</v>
      </c>
      <c r="V45" s="18">
        <v>855.3</v>
      </c>
      <c r="W45" s="18">
        <v>19.4</v>
      </c>
      <c r="X45" s="18">
        <v>20.6</v>
      </c>
      <c r="Y45" s="18">
        <v>21.1</v>
      </c>
      <c r="Z45" s="18">
        <v>22.5</v>
      </c>
      <c r="AA45" s="18">
        <v>21.7</v>
      </c>
      <c r="AB45" s="18">
        <v>23.3</v>
      </c>
      <c r="AC45" s="19">
        <f t="shared" si="9"/>
        <v>821.4</v>
      </c>
      <c r="AD45" s="20">
        <f t="shared" si="10"/>
        <v>21.433333333333334</v>
      </c>
      <c r="AE45" s="17">
        <f t="shared" si="11"/>
        <v>24.279044462253186</v>
      </c>
      <c r="AF45" s="21">
        <f t="shared" si="12"/>
        <v>1.3880441875771583</v>
      </c>
      <c r="AG45" s="17">
        <f t="shared" si="13"/>
        <v>21.06</v>
      </c>
      <c r="AH45" s="19">
        <v>5.685610119743552</v>
      </c>
      <c r="AI45" s="17">
        <v>6.0982743834929485</v>
      </c>
      <c r="AJ45" s="17">
        <v>5.77270027710332</v>
      </c>
      <c r="AK45" s="17">
        <v>5.730848622653012</v>
      </c>
      <c r="AL45" s="17">
        <v>6.015174015594921</v>
      </c>
      <c r="AM45" s="17">
        <v>5.831562607948957</v>
      </c>
      <c r="AN45" s="17">
        <f t="shared" si="14"/>
        <v>5.860521483717551</v>
      </c>
      <c r="AO45" s="21">
        <f t="shared" si="15"/>
        <v>5.855695004422785</v>
      </c>
      <c r="AP45" s="19">
        <v>4.764599588809543</v>
      </c>
      <c r="AQ45" s="17">
        <v>4.760110071453496</v>
      </c>
      <c r="AR45" s="17">
        <v>4.77744507695548</v>
      </c>
      <c r="AS45" s="17">
        <v>4.661541436207143</v>
      </c>
      <c r="AT45" s="17">
        <v>4.903597008806797</v>
      </c>
      <c r="AU45" s="17">
        <v>5.518208955961208</v>
      </c>
      <c r="AV45" s="17">
        <f t="shared" si="16"/>
        <v>4.773458636446492</v>
      </c>
      <c r="AW45" s="21">
        <f t="shared" si="17"/>
        <v>4.897583689698944</v>
      </c>
      <c r="AX45">
        <f t="shared" si="18"/>
        <v>0</v>
      </c>
    </row>
    <row r="46" spans="1:50" ht="15">
      <c r="A46" s="15">
        <v>9032</v>
      </c>
      <c r="B46" s="1" t="s">
        <v>59</v>
      </c>
      <c r="C46" s="2">
        <v>1</v>
      </c>
      <c r="D46" s="2">
        <v>33</v>
      </c>
      <c r="E46" s="16">
        <v>0.19111244557874185</v>
      </c>
      <c r="F46" s="2">
        <v>28</v>
      </c>
      <c r="G46" s="2">
        <v>33</v>
      </c>
      <c r="H46" s="17">
        <f t="shared" si="0"/>
        <v>16.083333333333332</v>
      </c>
      <c r="I46" s="17">
        <f t="shared" si="1"/>
        <v>15.819999999999999</v>
      </c>
      <c r="J46" s="18">
        <f t="shared" si="2"/>
        <v>17.4</v>
      </c>
      <c r="K46" s="17">
        <f t="shared" si="3"/>
        <v>5.536182968857177</v>
      </c>
      <c r="L46" s="17">
        <f t="shared" si="4"/>
        <v>5.476677082589951</v>
      </c>
      <c r="M46" s="17">
        <f t="shared" si="5"/>
        <v>5.833712400193305</v>
      </c>
      <c r="N46" s="17">
        <f t="shared" si="6"/>
        <v>4.363013578893596</v>
      </c>
      <c r="O46" s="17">
        <f t="shared" si="7"/>
        <v>4.233260478727513</v>
      </c>
      <c r="P46" s="17">
        <f t="shared" si="8"/>
        <v>5.011779079724011</v>
      </c>
      <c r="Q46" s="18">
        <v>717.7</v>
      </c>
      <c r="R46" s="18">
        <v>729.7</v>
      </c>
      <c r="S46" s="18">
        <v>740.9</v>
      </c>
      <c r="T46" s="18">
        <v>747.1</v>
      </c>
      <c r="U46" s="18">
        <v>760.1</v>
      </c>
      <c r="V46" s="18">
        <v>745.9</v>
      </c>
      <c r="W46" s="18">
        <v>14</v>
      </c>
      <c r="X46" s="18">
        <v>14.1</v>
      </c>
      <c r="Y46" s="18">
        <v>16.4</v>
      </c>
      <c r="Z46" s="18">
        <v>18.3</v>
      </c>
      <c r="AA46" s="18">
        <v>16.3</v>
      </c>
      <c r="AB46" s="18">
        <v>17.4</v>
      </c>
      <c r="AC46" s="19">
        <f t="shared" si="9"/>
        <v>740.2333333333332</v>
      </c>
      <c r="AD46" s="20">
        <f t="shared" si="10"/>
        <v>16.083333333333332</v>
      </c>
      <c r="AE46" s="17">
        <f t="shared" si="11"/>
        <v>14.785758914132181</v>
      </c>
      <c r="AF46" s="21">
        <f t="shared" si="12"/>
        <v>1.7359915514387383</v>
      </c>
      <c r="AG46" s="17">
        <f t="shared" si="13"/>
        <v>15.819999999999999</v>
      </c>
      <c r="AH46" s="19">
        <v>4.763408087447895</v>
      </c>
      <c r="AI46" s="17">
        <v>5.173101481203175</v>
      </c>
      <c r="AJ46" s="17">
        <v>5.652365467353365</v>
      </c>
      <c r="AK46" s="17">
        <v>5.283897670645715</v>
      </c>
      <c r="AL46" s="17">
        <v>6.510612706299609</v>
      </c>
      <c r="AM46" s="17">
        <v>5.833712400193305</v>
      </c>
      <c r="AN46" s="17">
        <f t="shared" si="14"/>
        <v>5.476677082589951</v>
      </c>
      <c r="AO46" s="21">
        <f t="shared" si="15"/>
        <v>5.536182968857177</v>
      </c>
      <c r="AP46" s="19">
        <v>3.5446492903389535</v>
      </c>
      <c r="AQ46" s="17">
        <v>4.027437371333298</v>
      </c>
      <c r="AR46" s="17">
        <v>4.051874126435468</v>
      </c>
      <c r="AS46" s="17">
        <v>4.867815903151748</v>
      </c>
      <c r="AT46" s="17">
        <v>4.674525702378097</v>
      </c>
      <c r="AU46" s="17">
        <v>5.011779079724011</v>
      </c>
      <c r="AV46" s="17">
        <f t="shared" si="16"/>
        <v>4.233260478727513</v>
      </c>
      <c r="AW46" s="21">
        <f t="shared" si="17"/>
        <v>4.363013578893596</v>
      </c>
      <c r="AX46">
        <f t="shared" si="18"/>
        <v>0</v>
      </c>
    </row>
  </sheetData>
  <printOptions/>
  <pageMargins left="0.7" right="0.7" top="0.75" bottom="0.75" header="0.3" footer="0.3"/>
  <pageSetup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3"/>
  <sheetViews>
    <sheetView workbookViewId="0" topLeftCell="A1">
      <selection activeCell="B16" sqref="B16"/>
    </sheetView>
  </sheetViews>
  <sheetFormatPr defaultColWidth="11.00390625" defaultRowHeight="15.75"/>
  <cols>
    <col min="1" max="1" width="25.00390625" style="0" customWidth="1"/>
  </cols>
  <sheetData>
    <row r="1" spans="1:2" ht="15">
      <c r="A1" s="1" t="s">
        <v>50</v>
      </c>
      <c r="B1" t="s">
        <v>112</v>
      </c>
    </row>
    <row r="2" spans="1:2" ht="15">
      <c r="A2" s="1" t="s">
        <v>51</v>
      </c>
      <c r="B2" t="s">
        <v>113</v>
      </c>
    </row>
    <row r="3" spans="1:2" ht="15">
      <c r="A3" s="2" t="s">
        <v>55</v>
      </c>
      <c r="B3" t="s">
        <v>114</v>
      </c>
    </row>
    <row r="4" ht="15">
      <c r="A4" s="2" t="s">
        <v>52</v>
      </c>
    </row>
    <row r="5" spans="1:2" ht="15">
      <c r="A5" s="5" t="s">
        <v>45</v>
      </c>
      <c r="B5" t="s">
        <v>115</v>
      </c>
    </row>
    <row r="6" spans="1:2" ht="15">
      <c r="A6" s="6" t="s">
        <v>44</v>
      </c>
      <c r="B6" t="s">
        <v>116</v>
      </c>
    </row>
    <row r="7" spans="1:2" ht="15">
      <c r="A7" s="2" t="s">
        <v>43</v>
      </c>
      <c r="B7" t="s">
        <v>117</v>
      </c>
    </row>
    <row r="8" spans="1:2" ht="15">
      <c r="A8" t="s">
        <v>56</v>
      </c>
      <c r="B8" t="s">
        <v>118</v>
      </c>
    </row>
    <row r="9" spans="1:2" ht="15">
      <c r="A9" t="s">
        <v>57</v>
      </c>
      <c r="B9" t="s">
        <v>23</v>
      </c>
    </row>
    <row r="10" spans="1:2" ht="15">
      <c r="A10" s="2" t="s">
        <v>53</v>
      </c>
      <c r="B10" t="s">
        <v>24</v>
      </c>
    </row>
    <row r="11" spans="1:2" ht="15">
      <c r="A11" s="2" t="s">
        <v>54</v>
      </c>
      <c r="B11" t="s">
        <v>25</v>
      </c>
    </row>
    <row r="12" spans="1:2" ht="15">
      <c r="A12" s="4" t="s">
        <v>60</v>
      </c>
      <c r="B12" t="s">
        <v>26</v>
      </c>
    </row>
    <row r="13" spans="1:2" ht="15">
      <c r="A13" s="4" t="s">
        <v>49</v>
      </c>
      <c r="B13" t="s">
        <v>27</v>
      </c>
    </row>
    <row r="14" spans="1:2" ht="15">
      <c r="A14" s="4" t="s">
        <v>61</v>
      </c>
      <c r="B14" t="s">
        <v>28</v>
      </c>
    </row>
    <row r="15" spans="1:2" ht="15">
      <c r="A15" s="4" t="s">
        <v>62</v>
      </c>
      <c r="B15" t="s">
        <v>35</v>
      </c>
    </row>
    <row r="16" spans="1:2" ht="15">
      <c r="A16" s="4" t="s">
        <v>63</v>
      </c>
      <c r="B16" t="s">
        <v>29</v>
      </c>
    </row>
    <row r="17" spans="1:2" ht="15">
      <c r="A17" s="4" t="s">
        <v>64</v>
      </c>
      <c r="B17" t="s">
        <v>30</v>
      </c>
    </row>
    <row r="18" spans="1:2" ht="15">
      <c r="A18" s="4" t="s">
        <v>67</v>
      </c>
      <c r="B18" t="s">
        <v>34</v>
      </c>
    </row>
    <row r="19" spans="1:2" ht="15">
      <c r="A19" s="4" t="s">
        <v>65</v>
      </c>
      <c r="B19" t="s">
        <v>31</v>
      </c>
    </row>
    <row r="20" spans="1:2" ht="15">
      <c r="A20" s="4" t="s">
        <v>66</v>
      </c>
      <c r="B20" t="s">
        <v>32</v>
      </c>
    </row>
    <row r="21" spans="1:2" ht="15">
      <c r="A21" t="s">
        <v>46</v>
      </c>
      <c r="B21" t="s">
        <v>33</v>
      </c>
    </row>
    <row r="22" ht="15">
      <c r="A22" t="s">
        <v>47</v>
      </c>
    </row>
    <row r="23" ht="15">
      <c r="A23" t="s">
        <v>48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0"/>
  <sheetViews>
    <sheetView workbookViewId="0" topLeftCell="A1">
      <selection activeCell="B40" sqref="B40"/>
    </sheetView>
  </sheetViews>
  <sheetFormatPr defaultColWidth="11.00390625" defaultRowHeight="15.75"/>
  <cols>
    <col min="1" max="2" width="44.50390625" style="0" customWidth="1"/>
  </cols>
  <sheetData>
    <row r="1" ht="16.5" thickBot="1">
      <c r="A1" s="7" t="s">
        <v>50</v>
      </c>
    </row>
    <row r="2" ht="16.5" thickBot="1">
      <c r="A2" s="8" t="s">
        <v>51</v>
      </c>
    </row>
    <row r="3" ht="16.5" thickBot="1">
      <c r="A3" s="9" t="s">
        <v>55</v>
      </c>
    </row>
    <row r="4" ht="16.5" thickBot="1">
      <c r="A4" s="9" t="s">
        <v>52</v>
      </c>
    </row>
    <row r="5" ht="16.5" thickBot="1">
      <c r="A5" s="10" t="s">
        <v>68</v>
      </c>
    </row>
    <row r="6" ht="16.5" thickBot="1">
      <c r="A6" s="9" t="s">
        <v>53</v>
      </c>
    </row>
    <row r="7" ht="16.5" thickBot="1">
      <c r="A7" s="9" t="s">
        <v>54</v>
      </c>
    </row>
    <row r="8" ht="16.5" thickBot="1">
      <c r="A8" s="9" t="s">
        <v>69</v>
      </c>
    </row>
    <row r="9" ht="16.5" thickBot="1">
      <c r="A9" s="9" t="s">
        <v>70</v>
      </c>
    </row>
    <row r="10" ht="16.5" thickBot="1">
      <c r="A10" s="8" t="s">
        <v>71</v>
      </c>
    </row>
    <row r="11" spans="1:2" ht="16.5" thickBot="1">
      <c r="A11" s="9" t="s">
        <v>72</v>
      </c>
      <c r="B11" t="s">
        <v>36</v>
      </c>
    </row>
    <row r="12" ht="16.5" thickBot="1">
      <c r="A12" s="9" t="s">
        <v>73</v>
      </c>
    </row>
    <row r="13" ht="16.5" thickBot="1">
      <c r="A13" s="9" t="s">
        <v>74</v>
      </c>
    </row>
    <row r="14" spans="1:2" ht="16.5" thickBot="1">
      <c r="A14" s="9" t="s">
        <v>75</v>
      </c>
      <c r="B14" t="s">
        <v>37</v>
      </c>
    </row>
    <row r="15" ht="16.5" thickBot="1">
      <c r="A15" s="9" t="s">
        <v>76</v>
      </c>
    </row>
    <row r="16" ht="16.5" thickBot="1">
      <c r="A16" s="9" t="s">
        <v>77</v>
      </c>
    </row>
    <row r="17" spans="1:2" ht="15.75" thickBot="1">
      <c r="A17" s="8" t="s">
        <v>78</v>
      </c>
      <c r="B17" t="s">
        <v>7</v>
      </c>
    </row>
    <row r="18" spans="1:2" ht="15.75" thickBot="1">
      <c r="A18" s="8" t="s">
        <v>79</v>
      </c>
      <c r="B18" t="s">
        <v>2</v>
      </c>
    </row>
    <row r="19" spans="1:2" ht="15.75" thickBot="1">
      <c r="A19" s="8" t="s">
        <v>80</v>
      </c>
      <c r="B19" t="s">
        <v>3</v>
      </c>
    </row>
    <row r="20" spans="1:2" ht="15.75" thickBot="1">
      <c r="A20" s="8" t="s">
        <v>81</v>
      </c>
      <c r="B20" t="s">
        <v>4</v>
      </c>
    </row>
    <row r="21" spans="1:2" ht="15.75" thickBot="1">
      <c r="A21" s="8" t="s">
        <v>82</v>
      </c>
      <c r="B21" t="s">
        <v>5</v>
      </c>
    </row>
    <row r="22" spans="1:2" ht="15.75" thickBot="1">
      <c r="A22" s="8" t="s">
        <v>83</v>
      </c>
      <c r="B22" t="s">
        <v>6</v>
      </c>
    </row>
    <row r="23" spans="1:2" ht="15.75" thickBot="1">
      <c r="A23" s="8" t="s">
        <v>84</v>
      </c>
      <c r="B23" t="s">
        <v>38</v>
      </c>
    </row>
    <row r="24" spans="1:2" ht="15.75" thickBot="1">
      <c r="A24" s="8" t="s">
        <v>85</v>
      </c>
      <c r="B24" t="s">
        <v>39</v>
      </c>
    </row>
    <row r="25" spans="1:2" ht="15.75" thickBot="1">
      <c r="A25" s="8" t="s">
        <v>86</v>
      </c>
      <c r="B25" t="s">
        <v>40</v>
      </c>
    </row>
    <row r="26" spans="1:2" ht="15.75" thickBot="1">
      <c r="A26" s="8" t="s">
        <v>87</v>
      </c>
      <c r="B26" t="s">
        <v>41</v>
      </c>
    </row>
    <row r="27" spans="1:2" ht="15.75" thickBot="1">
      <c r="A27" s="8" t="s">
        <v>88</v>
      </c>
      <c r="B27" t="s">
        <v>0</v>
      </c>
    </row>
    <row r="28" spans="1:2" ht="15.75" thickBot="1">
      <c r="A28" s="8" t="s">
        <v>89</v>
      </c>
      <c r="B28" t="s">
        <v>1</v>
      </c>
    </row>
    <row r="29" ht="15.75" thickBot="1">
      <c r="A29" s="7" t="s">
        <v>90</v>
      </c>
    </row>
    <row r="30" ht="15.75" thickBot="1">
      <c r="A30" s="11" t="s">
        <v>91</v>
      </c>
    </row>
    <row r="31" ht="15.75" thickBot="1">
      <c r="A31" s="8" t="s">
        <v>92</v>
      </c>
    </row>
    <row r="32" ht="15.75" thickBot="1">
      <c r="A32" s="12" t="s">
        <v>93</v>
      </c>
    </row>
    <row r="33" ht="15.75" thickBot="1">
      <c r="A33" s="9" t="s">
        <v>94</v>
      </c>
    </row>
    <row r="34" spans="1:2" ht="15.75" thickBot="1">
      <c r="A34" s="13" t="s">
        <v>95</v>
      </c>
      <c r="B34" t="s">
        <v>13</v>
      </c>
    </row>
    <row r="35" spans="1:2" ht="15.75" thickBot="1">
      <c r="A35" s="9" t="s">
        <v>96</v>
      </c>
      <c r="B35" t="s">
        <v>8</v>
      </c>
    </row>
    <row r="36" spans="1:2" ht="15.75" thickBot="1">
      <c r="A36" s="9" t="s">
        <v>97</v>
      </c>
      <c r="B36" t="s">
        <v>9</v>
      </c>
    </row>
    <row r="37" spans="1:2" ht="15.75" thickBot="1">
      <c r="A37" s="9" t="s">
        <v>98</v>
      </c>
      <c r="B37" t="s">
        <v>10</v>
      </c>
    </row>
    <row r="38" spans="1:2" ht="15.75" thickBot="1">
      <c r="A38" s="9" t="s">
        <v>99</v>
      </c>
      <c r="B38" t="s">
        <v>11</v>
      </c>
    </row>
    <row r="39" spans="1:2" ht="15.75" thickBot="1">
      <c r="A39" s="9" t="s">
        <v>100</v>
      </c>
      <c r="B39" t="s">
        <v>12</v>
      </c>
    </row>
    <row r="40" spans="1:2" ht="15.75" thickBot="1">
      <c r="A40" s="9" t="s">
        <v>101</v>
      </c>
      <c r="B40" t="s">
        <v>22</v>
      </c>
    </row>
    <row r="41" ht="15.75" thickBot="1">
      <c r="A41" s="14" t="s">
        <v>72</v>
      </c>
    </row>
    <row r="42" spans="1:2" ht="15.75" thickBot="1">
      <c r="A42" s="13" t="s">
        <v>102</v>
      </c>
      <c r="B42" t="s">
        <v>19</v>
      </c>
    </row>
    <row r="43" spans="1:2" ht="15.75" thickBot="1">
      <c r="A43" s="9" t="s">
        <v>103</v>
      </c>
      <c r="B43" t="s">
        <v>14</v>
      </c>
    </row>
    <row r="44" spans="1:2" ht="15.75" thickBot="1">
      <c r="A44" s="9" t="s">
        <v>104</v>
      </c>
      <c r="B44" t="s">
        <v>15</v>
      </c>
    </row>
    <row r="45" spans="1:2" ht="15.75" thickBot="1">
      <c r="A45" s="9" t="s">
        <v>105</v>
      </c>
      <c r="B45" t="s">
        <v>16</v>
      </c>
    </row>
    <row r="46" spans="1:2" ht="15.75" thickBot="1">
      <c r="A46" s="9" t="s">
        <v>106</v>
      </c>
      <c r="B46" t="s">
        <v>17</v>
      </c>
    </row>
    <row r="47" spans="1:2" ht="15.75" thickBot="1">
      <c r="A47" s="9" t="s">
        <v>107</v>
      </c>
      <c r="B47" t="s">
        <v>18</v>
      </c>
    </row>
    <row r="48" spans="1:2" ht="15.75" thickBot="1">
      <c r="A48" s="9" t="s">
        <v>108</v>
      </c>
      <c r="B48" t="s">
        <v>21</v>
      </c>
    </row>
    <row r="49" ht="15.75" thickBot="1">
      <c r="A49" s="14" t="s">
        <v>109</v>
      </c>
    </row>
    <row r="50" spans="1:2" ht="15">
      <c r="A50" s="4" t="s">
        <v>110</v>
      </c>
      <c r="B50" t="s">
        <v>20</v>
      </c>
    </row>
  </sheetData>
  <printOptions/>
  <pageMargins left="0.75" right="0.75" top="1" bottom="1" header="0.5" footer="0.5"/>
  <pageSetup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Clewett</dc:creator>
  <cp:keywords/>
  <dc:description/>
  <cp:lastModifiedBy>Mara Mather</cp:lastModifiedBy>
  <dcterms:created xsi:type="dcterms:W3CDTF">2015-09-07T21:14:51Z</dcterms:created>
  <dcterms:modified xsi:type="dcterms:W3CDTF">2017-03-02T14:27:01Z</dcterms:modified>
  <cp:category/>
  <cp:version/>
  <cp:contentType/>
  <cp:contentStatus/>
</cp:coreProperties>
</file>